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3. О расходовании субсидии" sheetId="1" r:id="rId1"/>
    <sheet name="4. Количество услуг" sheetId="2" r:id="rId2"/>
    <sheet name="5. О деятельности" sheetId="3" r:id="rId3"/>
    <sheet name="6. По группам" sheetId="4" r:id="rId4"/>
    <sheet name="7. Целевые показатели" sheetId="5" r:id="rId5"/>
  </sheets>
  <definedNames>
    <definedName name="_xlnm.Print_Titles" localSheetId="0">'3. О расходовании субсидии'!$5:$7</definedName>
    <definedName name="_xlnm.Print_Area" localSheetId="1">'4. Количество услуг'!$A$1:$P$77</definedName>
    <definedName name="_xlnm.Print_Titles" localSheetId="1">'4. Количество услуг'!$5:$6</definedName>
    <definedName name="_xlnm.Print_Area" localSheetId="2">'5. О деятельности'!$A$1:$C$45</definedName>
    <definedName name="_xlnm.Print_Titles" localSheetId="2">'5. О деятельности'!$5:$6</definedName>
    <definedName name="_xlnm.Print_Area" localSheetId="3">'6. По группам'!$A$1:$F$15</definedName>
    <definedName name="_xlnm.Print_Area" localSheetId="4">'7. Целевые показатели'!$A$1:$K$57</definedName>
    <definedName name="_xlnm.Print_Titles" localSheetId="4">'7. Целевые показатели'!$4:$8</definedName>
    <definedName name="Excel_BuiltIn__FilterDatabase" localSheetId="1">'4. Количество услуг'!$J$1:$J$77</definedName>
  </definedNames>
  <calcPr fullCalcOnLoad="1"/>
</workbook>
</file>

<file path=xl/sharedStrings.xml><?xml version="1.0" encoding="utf-8"?>
<sst xmlns="http://schemas.openxmlformats.org/spreadsheetml/2006/main" count="369" uniqueCount="284">
  <si>
    <t>Приложение 3                                                                  к Соглашению № 40-2022-000354 от 01.03.2022 г. о предоставлении субсидии за счет средств республиканского бюджета Республики Мордовия социально — ориентированным некоммерческим организациям, не являющимся государственными или муниципальными учреждениями, оказывающим социальные услуги, в целях доукомплектации штатной численности</t>
  </si>
  <si>
    <t xml:space="preserve">                                                                                                                           ОТЧЕТ                                                                                                                                        Автономная некоммерческая организация социального обслуживания граждан «Вера» о расходовании субсидии, предоставленной за счет средств республиканского бюджета Республики Мордовия социально ориентированным некоммерческим организациям, не являющимся государственными или муниципальными учреждениями, оказывающим социальные услуги в целях доукомплектации штатной численности Рузаевского муниципального района Республики Мордовия.                                                                                                                                                                                                                                                   </t>
  </si>
  <si>
    <t>На 01.07.2022 года</t>
  </si>
  <si>
    <t>№</t>
  </si>
  <si>
    <t>Наименование расходов</t>
  </si>
  <si>
    <t>Объем субсидии, полученной из  бюджета Республики Мордовия, руб.</t>
  </si>
  <si>
    <t>Кассовые расходы, руб.</t>
  </si>
  <si>
    <t>Документ – основание кассового расхода</t>
  </si>
  <si>
    <t>Остаток субсидии, руб.</t>
  </si>
  <si>
    <t>Примечание</t>
  </si>
  <si>
    <t>п/п</t>
  </si>
  <si>
    <t>1</t>
  </si>
  <si>
    <t>Оплата труда персонала, оказывающего социальные услуги в форме социального обслуживания граждан на дому</t>
  </si>
  <si>
    <t>платежное поручение</t>
  </si>
  <si>
    <t>2</t>
  </si>
  <si>
    <t>Начисления на выплаты по оплате труда персонала, оказывающего социальные услуги в форме социального обслуживания граждан на дому</t>
  </si>
  <si>
    <t>Итого</t>
  </si>
  <si>
    <t>Достоверность представляемых сведений и целевое использование бюджетных средств подтверждаем:</t>
  </si>
  <si>
    <t xml:space="preserve">                                                    Директор       </t>
  </si>
  <si>
    <t xml:space="preserve">________________ </t>
  </si>
  <si>
    <t>Клемина Н.Л.</t>
  </si>
  <si>
    <t xml:space="preserve">      </t>
  </si>
  <si>
    <t xml:space="preserve">(подпись) </t>
  </si>
  <si>
    <t xml:space="preserve">                                                Гл. бухгалтер          </t>
  </si>
  <si>
    <t>Пилюгина А.В.</t>
  </si>
  <si>
    <t xml:space="preserve"> </t>
  </si>
  <si>
    <t>М.П.</t>
  </si>
  <si>
    <t>Приложение 4                                                                        к Соглашению о предоставлении субсидии за счет средств республиканского бюджета Республики Мордовия социально — ориентированным некоммерческим организациям, не являющимся государственными или муниципальными учреждениями, оказывающим социальные услуги, в целях доукомплектации штатной численности</t>
  </si>
  <si>
    <t>ОТЧЕТ
о количестве предоставленных социальных услуг на дому и граждан, которым по результатам типизации определены  4,5 группа функционирования, обслуженных за отчетный период
Автономная некоммерческая организация социального обслуживания граждан «ВЕРА» по Рузаевскому району Республики Мордовия</t>
  </si>
  <si>
    <t xml:space="preserve">За июнь  2022 г. (1,2,3 отделения) </t>
  </si>
  <si>
    <t>№ п/п</t>
  </si>
  <si>
    <t>Наименование услуги</t>
  </si>
  <si>
    <t>бесплатно</t>
  </si>
  <si>
    <t>за частичную оплату</t>
  </si>
  <si>
    <t>за полную оплату</t>
  </si>
  <si>
    <t>сверх стандарта</t>
  </si>
  <si>
    <t>всего</t>
  </si>
  <si>
    <t xml:space="preserve">Количество получателей, чел. </t>
  </si>
  <si>
    <t>Количество оказанных услуг, ед</t>
  </si>
  <si>
    <t>Выручка от оказания услуг, руб.</t>
  </si>
  <si>
    <t>Количество получателей, чел.</t>
  </si>
  <si>
    <t>Количество получателей, чел.                          (гр. 3+5+8+11)</t>
  </si>
  <si>
    <t>Количество оказанных услуг, ед                (гр. 4+6+9+12)</t>
  </si>
  <si>
    <t>Выручка от оказания услуг, руб.                                 (гр. 7+10+12)</t>
  </si>
  <si>
    <t>1. Социально - бытовые</t>
  </si>
  <si>
    <t>1.1</t>
  </si>
  <si>
    <r>
      <rPr>
        <sz val="9"/>
        <color indexed="8"/>
        <rFont val="Times New Roman"/>
        <family val="1"/>
      </rPr>
      <t>1)</t>
    </r>
    <r>
      <rPr>
        <sz val="9"/>
        <color indexed="8"/>
        <rFont val="Times New Roman"/>
        <family val="1"/>
      </rPr>
      <t xml:space="preserve"> приобретение и доставка на дом за счет средств получателя социальных услуг продуктов питания по списку, согласованному с получателем социальных услуг, из магазинов и рынков, расположенных по месту жительства получателя социальных услуг, с соблюдением норм допустимой нагрузки (вес набора - не более 4 килограмм на одного получателя социальны)!, услуг или 7 килограмм, на двух и более получателей социальных услуг); окончательный расчет с получателем социальных услуг по чеку, (группа ухода 1, 2, 3, 4, 5</t>
    </r>
  </si>
  <si>
    <t xml:space="preserve"> 2) промышленных товаров первой необходимости, средств санитарии и гигиены, средств ухода (вес набора не более 4 килограмм на одного получателя социальных услуг или 7 килограмм, на двух и более получателей социальных услуг); окончательный расчет' с получателем социальных услуг по чеку (группа ухода 1, 2, 3, 4, 5) </t>
  </si>
  <si>
    <t>1.2</t>
  </si>
  <si>
    <t xml:space="preserve"> 1) помощь в приготовлении пищи: мытье, продуктов питания (как готовых к употреблению, так и полуфабрикатов) водой из централизованной или нецентрализованной системы водоснабжения; чистка продуктов питания (как готовых к употреблению, так и полуфабрикатов); нарезка продуктов питания (как готовых к употреблению, так и полуфабрикатов); кипячение воды; разогрев готовой пищи..</t>
  </si>
  <si>
    <t xml:space="preserve"> 2) приготовление горячей пищи: выяснение у получателя социальных услуг пожеланий в приготовлении блюда; согласование с получателем социальных услуг меню; подготовка продуктов и кухонных приборов, полученных от получателя социальных услуг; приготовление первых, вторых блюд в соответствии с рецептурой, включающей механическую (мытье, очистка, нарезка картофеля, овощей, плодов, мяса, рыбы, иных продуктов) и термическую обработку продуктов питания; </t>
  </si>
  <si>
    <t>1.3</t>
  </si>
  <si>
    <t xml:space="preserve"> 1) подача пищи: подготовка получателя социальной услуги к приему пищи: удобно усадить получателя социальной услуги (кормление осуществляется в сидячем или полусидящем положении - в зависимости от состояния получателя социальной услуги) и вымыть руки; подготовка приготовленной пищи и кухонных приборов, посуды (выбрать нужную посуду и столовые приборы) для приема пищи (кормления); подготовка места для приема пищи (стол, тумбочка, поднос); разогрев готовой пищи; подача одной порции блюда на стол;  борка места приема пищи, мытье использованной посуды и столовых приборов. (группа ухода 3,4,5)</t>
  </si>
  <si>
    <t xml:space="preserve"> 2) подача пищи и кормление: подготовка получателя социальной услуги к приему пищи: удобно усадить получателя социальной услуги (кормление осуществляется в сидячем или полусидящем положении - в зависимости от состояния получателя социальной услуги) и вымыть руки; подготовка приготовленной пищи и кухонных приборов, посуды (выбрать нужную посуду и столовые приборы) для приема пищи (кормления); подготовка места для приема пищи (стол, тумбочка, поднос); разогрев готовой пищи; подача одной порции блюда на стол; кормление получателя социальной услуги, который не может самостоятельно принимать пищу; мытье получателю социальной услуги рук, лица; уборка места приема пищи, мытье использованной посуды и столовых приборов. (группа ухода 4, 5</t>
  </si>
  <si>
    <t>1.4</t>
  </si>
  <si>
    <t xml:space="preserve"> 1) оказание санитарно-гигиенических услуг: вынос горшка (судна, утки) с последующей обработкой  антисептическими препаратами; оказание помощи в пользовании туалетом, судном, (группа ухода 4, 5)</t>
  </si>
  <si>
    <t xml:space="preserve"> 2) помощь при использовании средств личной гигиены/ помощь в пользовании судном: при применении судна лежачим получателям социальных услуг помочь приподнять таз или повернуться, подставить судно; после использования судно очистить и продезинфицировать;  подтереть или подмыть получателя социальных услуг; сменить абсорбирующее белье; вымыть ему руки. (группа 3,4,5)</t>
  </si>
  <si>
    <t>3) смена постельного белья: снятие постельного белья с постели; уборка снятого белья в место, согласованное с получателем социальных услуг; застил чистого комплекта белья. (группа 3,4,5,)</t>
  </si>
  <si>
    <t xml:space="preserve">4) смена нательного белья: снятие нательного белья с получателя социальных услуг; уборка снятого нательного белья в место, согласованное с получателем социальных услуг;  одевание чистого комплекта нательного белья на получателя социальных услуг. (группа ухода 3, 4, 5) </t>
  </si>
  <si>
    <t xml:space="preserve">5) полное купание в душе, ванной комнате , бане: сопровождение в душевую, ванную комнату, баню; проведение полного туалета (мытье в ванне, душе, бане полнростью) с применением моющих средств; вытирание тела полотенцем полностью; сопровождение из душевой, ванной комнаты, бани обратно  (группа 4, 5) </t>
  </si>
  <si>
    <t>6)  содействие при купании: сопровождение в душевую, ванную комнату, баню; содействие при мытье труднодоступных частей тела с применением моющих средств; помощь в вытирании труднодоступных частей тела полотенцем; заказ сопровождение из душевой, ванной комнаты, бани обратно. (группа 3,4,5)</t>
  </si>
  <si>
    <t xml:space="preserve">7) полное купание в постели (подготовка получателя к купанию в постели, проведение полного туалета (купания) с помощью специальных средств или водой, а также приспособлений, вытирание тела полотенцем полностью, обработка лосьоном или кремом (при наличии). </t>
  </si>
  <si>
    <t>8) помощь в одевании и раздевании: помощь в одевании - надеть подготовленную в соответствии с целью и сезоном обувь и одежду; помощь в раздевании: снять одежду, обувь, убрать ее на место хранения. (группа 3,4,5)</t>
  </si>
  <si>
    <t>9) помощь при пересаживании: помощь при пересаживании с кровати на кресло-коляску (на стул) и обратно, помощь при пересаживании: помощь при пересаживании с кровати на кресло-коляску (на стул) и обратно.  (группа ухода 3, 4, 5)</t>
  </si>
  <si>
    <t>11. Помощь при бритье</t>
  </si>
  <si>
    <t xml:space="preserve">13) ежедневный уход за волосами (причесывание, расчесывание), (группа ухода 3,4,5) </t>
  </si>
  <si>
    <t>14) уход за ротовой полостью: подготовка необходимых инструментов и места, подготовка получателя социальных услуг к процедуре; помощь в уходе за зубами или челюстью (чистка зубов (протезов); чистка ротовой полости (языка, слизистой щек); заказ полоскание ротовой полости; уборка места выполнения услуги (группа 3,4,5)</t>
  </si>
  <si>
    <t xml:space="preserve"> 16) стрижка ногтей на руках: подготовка инструментов получателя социальных услуг к стрижке ногтей на руках; объяснение получателю социальной услуги о ходе выполнения процедуры; стрижка ногтей, обработка  рук кремом (крем при наличии у получателя), (группа ухода 2, 3, 4, 5)</t>
  </si>
  <si>
    <t>17) Стрижка ногтей на ногах: подготовка к стрижке инструментов получателя социальных услуг к стрижке ногтей на нах; распаривание ног при необходимости; объяснение получателю социальной услуги о ходе выполнения услуги; стрижка ногтей или подпиливание (укорачивание ногтевой пластины); обработка кремом для ног при наличии у получателя. услуга предоставляется при отсутствии заболеваний суставов нижних конечностей, диабета, выраженных инфекционных заболеваний ногтей. Выполняется в одноразовых перчатках. (группа ухода 1,2,3,4,5)</t>
  </si>
  <si>
    <t>1.5</t>
  </si>
  <si>
    <t>снятие и передача в уполномоченные организации показаний с приборов учета потребления тепловой энергии, горячей и холодной воды, газа; оформление документов на оплату (перерасчет оплаты) жилых помещений, коммунальных услуг, услуг связи; получение наличных денежных средств от получателя социальной услуги для оплаты за жилое помещение, коммунальных услуг, услуг связи; оплата за жилое помещение, коммунальных услуг, услуг, связи; окончательный расчет с получателем социальной услуги по квитанции. (группа ухода 1,2,3,4,5)</t>
  </si>
  <si>
    <t>1.7</t>
  </si>
  <si>
    <r>
      <rPr>
        <sz val="9"/>
        <rFont val="Times New Roman"/>
        <family val="1"/>
      </rPr>
      <t xml:space="preserve">подготовка чистой тары (ведра для переноски или иная тара на специально оборудованной тележке, емкости для ее хранения); </t>
    </r>
    <r>
      <rPr>
        <u val="single"/>
        <sz val="9"/>
        <rFont val="Times New Roman"/>
        <family val="1"/>
      </rPr>
      <t>забор воды</t>
    </r>
    <r>
      <rPr>
        <sz val="9"/>
        <rFont val="Times New Roman"/>
        <family val="1"/>
      </rPr>
      <t xml:space="preserve"> (не более 7 литров за один раз) из ближайшего, пригородного для использования источника воды; доставка воды получателю социальных услуг на дом; - слив воды в емкости для хранения; - уборка испотзованной тары в место, согласованное с получателем социальной услуги. (группа ухода 1,2,3,4,5)</t>
    </r>
  </si>
  <si>
    <t>1.8</t>
  </si>
  <si>
    <t>2) распилка дров в вручную. (группа ухода 1,2,3,4,5)</t>
  </si>
  <si>
    <t>1.10</t>
  </si>
  <si>
    <t>4) уборка снега на территории по направленю к дому (бане, сараю, колодцу) в виде тропинок: подготовка инструментов получателя социальных услуг (совковая лопата, метелка, веник); расчистка заснеженных дорожек от снега шириной до одного метра длиной до двадцати метров для обеспечения подхода к жилому дому и надворным постройкам. (группа ухода 3,4,5)</t>
  </si>
  <si>
    <t>1.11</t>
  </si>
  <si>
    <t>1) мытье окон, балконных рам (окно двухстворчатое, трёхстворчатое, с балконной дверью) (группа ухода 1,2,3,4,5)</t>
  </si>
  <si>
    <t>3) мытье потоков (группа ухода 1,2,3,4,5)</t>
  </si>
  <si>
    <t>4) сухая уборка полов спальной комнаты, кухни и мест общего пользования (ванная комната, туалет, коридор) - с помощью пылесоса при его наличии; влажная уборка полов спальной комнаты, кухни и мест общего пользования (ванная комната, туалет, коридор); сухая и (или) влажная уборка от пыли мебели (группа ухода 1,2,3,4,5)</t>
  </si>
  <si>
    <t>5) мытье (чистка) зеркал, стекол в мебелт (группа ухода 1,2,3,4,5)</t>
  </si>
  <si>
    <t>6) мытье (чистка) холодильников внутри и снаружи (с оттаиванием) (группа ухода 1,2,3,4,5)</t>
  </si>
  <si>
    <t>7) мытье люстр</t>
  </si>
  <si>
    <t>9) мытье (чистка) газовой плиты (группа ухода 1,2,3,4,5)</t>
  </si>
  <si>
    <t xml:space="preserve">11) вынос ведра с мусором в мусоропровод (мусоросборник) (группа ухода 1,2,3,4,5) </t>
  </si>
  <si>
    <t>1.12</t>
  </si>
  <si>
    <t xml:space="preserve">1) ручная стирка или стиркав полуавтоматической стиральной машине: сортировка белья ( до 5 кг); замачивание белья; ручная стирка белья или закладка в полуавтоматическую стиральную машину; полоскание белья в машине или руками ( выгрузка для полоскания); развешивание чистого белья; снятие сухого белья и раскладка его в места хранения (группа ухода 1,2,3,4,5) </t>
  </si>
  <si>
    <t xml:space="preserve">2) машинная стирка: сортировка белья (до 5-7 кг); закладка белья в стиральную машину с добавлением специальных моющих средств; выбор программы стирк; выгрузка постированного белья из стиральной машины; развешивание чистого белья; снятие сухового белья и раскладка его в места хранения (группа ухода 1,2,3,4,5) </t>
  </si>
  <si>
    <t>3) помощь при стирке: выгрузка постиранного белья из стиральной машины; развешивание чистого белья; снятие сухого белья и раскладка его в места хранения (группа ухода 1,2,3,4,5)</t>
  </si>
  <si>
    <t>1.13</t>
  </si>
  <si>
    <t>глажение белья на дому у получателя социальных услуг ( оборудования получателя социальных услуг); подготовка предоставленного получателем социальных услуг инвентаря для глажки белья; глажка предоставленного получателем социальных услуг чистого белья (до 7 кг); раскладка выглаженного белья в места хранения; уборка предоставленного получателем социальных услуг инвентаря для глажки белья (группа ухода 4,5)</t>
  </si>
  <si>
    <t>1.15</t>
  </si>
  <si>
    <t>Снятие для стирки и обратное навешивание чистых гардин, штор, портьер или тюля.(группа ухода 1,2,3,4,5)</t>
  </si>
  <si>
    <t>2. Социально-медицинские</t>
  </si>
  <si>
    <t>2.1</t>
  </si>
  <si>
    <t>1) измерение температуры тела, артераильного давления, пульса (группа ухода 2,3,4,5)</t>
  </si>
  <si>
    <t>4) наблюдение за своевременным приемом лекарственнных препаратов для медицинского применения, назначенных врачом (группа ухода 2,3,4,5)</t>
  </si>
  <si>
    <t>2.3</t>
  </si>
  <si>
    <t>1) содействие в оказании медицинской помощи: вызов дежурного врача неотложной медицинской помощи или бригады скорой медицинской помощи (группа ухода 1,2,3,4,5)</t>
  </si>
  <si>
    <t>2.4</t>
  </si>
  <si>
    <t>1) прием заказа от получателя социальных услуг или получение рецепта от врача; получение денежных средств от получателя социальных услуг на приобретение лекарственных средств или товаров в медицинского назначения; закупка или получение бесплатных лекарственных средств и товаров медицинского назначения в аптеках; доставка лекарственных средств и товаров медицинского назначения на дому; произведение окончательного расчета с получателем социальных услуг по документам, подтверждающим оплату (группа ухода 2,3,4,5)</t>
  </si>
  <si>
    <t>3. Социально-психологические</t>
  </si>
  <si>
    <t>3.2</t>
  </si>
  <si>
    <t xml:space="preserve">1) привлечение квалифицированных специалистов для оказания получателю социальных услуг психологической помощи и морально - психологической поддержки, а также самостоятельное проведение социальным работникам бесед, выслушивание, подбадривание и поддержка обслуживаемого клиента; установление контакта с получателем социальных услуг, определение проблем и уровня мотивации к их преодолению, снятие в ходе беседы психологического дискомсфорта, повышение самостоятельности и мотивации, оценка положительных результатов самостоятельной работы  (группа ухода 1,2,3,4,5) </t>
  </si>
  <si>
    <t>4. Социально-педагогические</t>
  </si>
  <si>
    <t>4.1</t>
  </si>
  <si>
    <t>5. Социально-трудовые</t>
  </si>
  <si>
    <t>5.1</t>
  </si>
  <si>
    <t>6. Социально-правовые</t>
  </si>
  <si>
    <t>6.1</t>
  </si>
  <si>
    <t>Помощь в получении, установленных Федеральным и Республиканским законодательством мер социальной поддержки</t>
  </si>
  <si>
    <t>6.2</t>
  </si>
  <si>
    <t>Содействие в получении МСП в том числе льгот, информирование о мерах социальньй поддержки.</t>
  </si>
  <si>
    <t>6.3</t>
  </si>
  <si>
    <t>Снятие необходимого количества копий документов за счет средств получателя социальных услуг</t>
  </si>
  <si>
    <t>7. 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</si>
  <si>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7.1</t>
  </si>
  <si>
    <t xml:space="preserve"> осуществление посреднических действий между гражданином и специалистами учреждения, оказывающих реабилитационные услуги (телефонный звонок, личный вшит, письменное ходатайство), (группа ухода 0, 1, 2, 3,4, 5)</t>
  </si>
  <si>
    <t>7.2</t>
  </si>
  <si>
    <t>7.3</t>
  </si>
  <si>
    <t>Сопровождение получателя социальных услуг на праздники, экскурсии и иные мероприятия ( прогулки, посещение церквей (мечетей) , рынка и обратно)</t>
  </si>
  <si>
    <t>7.4</t>
  </si>
  <si>
    <t>Сопровождение на прогулку.</t>
  </si>
  <si>
    <t>ИТОГО</t>
  </si>
  <si>
    <t>X</t>
  </si>
  <si>
    <t>Достоверность представленных сведений подтверждаем:</t>
  </si>
  <si>
    <t xml:space="preserve">                                          Директор       </t>
  </si>
  <si>
    <t>телефон:</t>
  </si>
  <si>
    <t>6-99-30</t>
  </si>
  <si>
    <t xml:space="preserve">                                          Исполнитель </t>
  </si>
  <si>
    <t>Гринькина В.М.</t>
  </si>
  <si>
    <t>6-22-92</t>
  </si>
  <si>
    <t>Бычкова К.Н.</t>
  </si>
  <si>
    <t>Смирнова О.В.</t>
  </si>
  <si>
    <t>Приложение 5                                                           к Соглашению о предоставлении субсидии за счет средств республиканского бюджета Республики Мордовия социально — ориентированным некоммерческим организациям, не являющимся государственными или муниципальными учреждениями, оказывающим социальные услуги, в целях доукомплектации штатной численности</t>
  </si>
  <si>
    <t xml:space="preserve">ОТЧЕТ  о деятельности, связанной с оказанием социальных услуг в форме социального обслуживания граждан на дому, которым по результатам типизации определены 4 или 5 группа функционирования, Автономная некоммерческая организация граждан "Вера" по Рузаевскому муниципальному району Республики Мордовия  </t>
  </si>
  <si>
    <t>За июнь 2022г.</t>
  </si>
  <si>
    <t>Наименование показателя</t>
  </si>
  <si>
    <t>Значение показателя</t>
  </si>
  <si>
    <t>Общая площадь территории населенного пункта, жители которого обслуживаются данной организацией (радиус обслуживания), кв. м</t>
  </si>
  <si>
    <t>1118кв.м.</t>
  </si>
  <si>
    <t>Численность населения населенного пункта, в котором расположена организация, чел.</t>
  </si>
  <si>
    <t>Количество населенных пунктов охваченных социальными услугами</t>
  </si>
  <si>
    <t>Количество зачисленных граждан на социальное обслуживание в форме социального обслуживания на дому, чел.</t>
  </si>
  <si>
    <t>Количество снятых с социального обслуживания на дому, чел.</t>
  </si>
  <si>
    <t>Численность населения, которому оказаны социальные услуги, чел.</t>
  </si>
  <si>
    <t>7</t>
  </si>
  <si>
    <t>Количество оказанных услуг, ед. – всего, в том числе по видам:</t>
  </si>
  <si>
    <t>(гр 15 Отчет о количестве услуг)</t>
  </si>
  <si>
    <t>социально-бытовых</t>
  </si>
  <si>
    <t>социально-медицинских</t>
  </si>
  <si>
    <t>социально-психологических</t>
  </si>
  <si>
    <t>социально-педагогических</t>
  </si>
  <si>
    <t>7.5</t>
  </si>
  <si>
    <t>социально-трудовых</t>
  </si>
  <si>
    <t>7.6</t>
  </si>
  <si>
    <t>социально-правовых</t>
  </si>
  <si>
    <t>7.7</t>
  </si>
  <si>
    <t>услуг в целях повышения коммуникативного потенциала получателей услуг</t>
  </si>
  <si>
    <t>8</t>
  </si>
  <si>
    <t>Очередность на получение социальной услуги, чел.</t>
  </si>
  <si>
    <t>9</t>
  </si>
  <si>
    <t xml:space="preserve">Штатная численность организации, ед. – всего, в том числе: </t>
  </si>
  <si>
    <t>9.1</t>
  </si>
  <si>
    <t>Сиделки (помощники по уходу)</t>
  </si>
  <si>
    <t>10</t>
  </si>
  <si>
    <t xml:space="preserve">Фактическая численность персонала, чел. – всего, в том числе: </t>
  </si>
  <si>
    <t>10.1</t>
  </si>
  <si>
    <t>11</t>
  </si>
  <si>
    <t>Укомплектованность организации персоналом, %</t>
  </si>
  <si>
    <t>12</t>
  </si>
  <si>
    <t>Причина неукомплектованности организации персоналом</t>
  </si>
  <si>
    <t>13</t>
  </si>
  <si>
    <t>Финансирование организации, тыс. рублей – всего, в том числе:</t>
  </si>
  <si>
    <t>13.1</t>
  </si>
  <si>
    <t>фонд оплаты труда – всего, в том числе по группам персонала:</t>
  </si>
  <si>
    <t>13.1.1.</t>
  </si>
  <si>
    <t>14</t>
  </si>
  <si>
    <t xml:space="preserve">Средняя заработная плата руб., в том числе:  </t>
  </si>
  <si>
    <t>14.1</t>
  </si>
  <si>
    <t>Сиделки (помощники по уходу), руб.</t>
  </si>
  <si>
    <t>14.1.1</t>
  </si>
  <si>
    <t>минимальная начисленная з/плата на 1 сиделку (помощника по уходу)</t>
  </si>
  <si>
    <t>14.1.2</t>
  </si>
  <si>
    <t>максимальная начисленная з/плата на 1 сиделку (помощника по уходу)</t>
  </si>
  <si>
    <t>Достоверность предоставляемых сведений гарантируем.</t>
  </si>
  <si>
    <t xml:space="preserve">                                 Директор                   _______________   Клемина Н.Л.</t>
  </si>
  <si>
    <t>Телефон:6-99-30</t>
  </si>
  <si>
    <r>
      <rPr>
        <sz val="8"/>
        <color indexed="8"/>
        <rFont val="Times New Roman"/>
        <family val="1"/>
      </rPr>
      <t xml:space="preserve">                                        (подпись)</t>
    </r>
    <r>
      <rPr>
        <sz val="12"/>
        <color indexed="8"/>
        <rFont val="Times New Roman"/>
        <family val="1"/>
      </rPr>
      <t xml:space="preserve">       </t>
    </r>
  </si>
  <si>
    <t xml:space="preserve">                                Главный бухгалтер    _____________Пилюгина А.В.       </t>
  </si>
  <si>
    <t>6-99-27</t>
  </si>
  <si>
    <r>
      <rPr>
        <sz val="8"/>
        <color indexed="8"/>
        <rFont val="Times New Roman"/>
        <family val="1"/>
      </rPr>
      <t xml:space="preserve">                                       (подпись)</t>
    </r>
    <r>
      <rPr>
        <sz val="12"/>
        <color indexed="8"/>
        <rFont val="Times New Roman"/>
        <family val="1"/>
      </rPr>
      <t xml:space="preserve">       </t>
    </r>
  </si>
  <si>
    <t xml:space="preserve">                                Исполнитель             _______________ Гринькина В.М.           </t>
  </si>
  <si>
    <t>Телефон:6-22-92</t>
  </si>
  <si>
    <t xml:space="preserve">                                                                                                 Бычкова К.Н.</t>
  </si>
  <si>
    <t xml:space="preserve">                                                                                                Смирнова О.В.</t>
  </si>
  <si>
    <r>
      <rPr>
        <sz val="8"/>
        <color indexed="8"/>
        <rFont val="Times New Roman"/>
        <family val="1"/>
      </rPr>
      <t>(подпись)</t>
    </r>
    <r>
      <rPr>
        <sz val="12"/>
        <color indexed="8"/>
        <rFont val="Times New Roman"/>
        <family val="1"/>
      </rPr>
      <t xml:space="preserve">       </t>
    </r>
  </si>
  <si>
    <t>Приложение 6                                                                      к Соглашению о предоставлении субсидии за счет средств республиканского бюджета Республики Мордовия социально — ориентированным некоммерческим организациям, не являющимся государственными или муниципальными учреждениями, оказывающим социальные услуги, в целях доукомплектации штатной численности</t>
  </si>
  <si>
    <t>Информация  о количестве граждан, находящихся на социальном обслуживании, которым по результатам типизации определены 4,5 группы функционирования, Автономная некоммерческая организация граждан "Вера" по Рузаевскому муниципальному району Республики Мордовия</t>
  </si>
  <si>
    <t xml:space="preserve">за июнь  2022 год </t>
  </si>
  <si>
    <t>4 группа</t>
  </si>
  <si>
    <t>2   степень</t>
  </si>
  <si>
    <t>5 группа</t>
  </si>
  <si>
    <t>4  степень</t>
  </si>
  <si>
    <t>Количество граждан, обслуженных с начала отчетного периода</t>
  </si>
  <si>
    <t xml:space="preserve"> Директор       </t>
  </si>
  <si>
    <t xml:space="preserve">Исполнитель </t>
  </si>
  <si>
    <t>В.М.Гринькина</t>
  </si>
  <si>
    <t>К.Н.Бычкова</t>
  </si>
  <si>
    <t>О.В. Смирнова</t>
  </si>
  <si>
    <t>Приложение 7  к Соглашению о предоставлении субсидии за счет средств республиканского бюджета Республики Мордовия социально — ориентированным некоммерческим организациям, не являющимся государственными или муниципальными учреждениями, оказывающим социальные услуги, в целях доукомплектации штатной численности</t>
  </si>
  <si>
    <t xml:space="preserve">ОТЧЕТ 
Автономной некоммерческой организации социального обслуживания граждан «ВЕРА» об оказании социальных услуг в форме обслуживания на дому гражданам, которым по результатам типизации определена 4 или 5  группа функционирования </t>
  </si>
  <si>
    <t>За июнь 2022 г.  (1,2,3 отделение)</t>
  </si>
  <si>
    <t xml:space="preserve"> п/п</t>
  </si>
  <si>
    <t>Категории получателей социальных услуг</t>
  </si>
  <si>
    <t>Оказание социальных услуг в форме социального обслуживания на дому</t>
  </si>
  <si>
    <t>сверх Стандарта</t>
  </si>
  <si>
    <t>чел.</t>
  </si>
  <si>
    <t>выручка от оказания услуги, руб.</t>
  </si>
  <si>
    <r>
      <rPr>
        <sz val="7"/>
        <color indexed="8"/>
        <rFont val="Times New Roman"/>
        <family val="1"/>
      </rPr>
      <t xml:space="preserve">Чел. 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(гр. 3+4+6)</t>
    </r>
  </si>
  <si>
    <t>выручка от оказания услуги, руб. (гр. 5+7+9)</t>
  </si>
  <si>
    <t>Количество получателей социальных услуг, человек - всего, из них:</t>
  </si>
  <si>
    <t>из строки 1 по гендорному признаку:                                                                                                                                                                                                                                                     ((стр. 1.1.1+1.1.2)=стр 1=стр 1.2=стр 1.10=стр 1.11)</t>
  </si>
  <si>
    <t>1.1.1</t>
  </si>
  <si>
    <t>мужчины</t>
  </si>
  <si>
    <t>1.1.2</t>
  </si>
  <si>
    <t>женщины</t>
  </si>
  <si>
    <t>1.2.</t>
  </si>
  <si>
    <t>из строки 1 по возрастным группам:                                                                                                                                                                                                                                           ((стр. 1.2.1+1.2.2+1.2.3+1.2.4)=стр 1=стр 1.1=стр 1.10=стр 1.11)</t>
  </si>
  <si>
    <t>1.2.1</t>
  </si>
  <si>
    <t>до 18 лет, из них:</t>
  </si>
  <si>
    <t>инвалиды</t>
  </si>
  <si>
    <t>1.2.2</t>
  </si>
  <si>
    <t>18-35 лет, из них:</t>
  </si>
  <si>
    <t>1.2.3</t>
  </si>
  <si>
    <t>от 36-59 лет, из них:</t>
  </si>
  <si>
    <t>1.2.4</t>
  </si>
  <si>
    <t>60 лет и старше, из них:</t>
  </si>
  <si>
    <t>Участники (Инвалиды) Отечественной войны – всего, из них:                                                                                                                                                                                                    (стр. 1.3.1+1.3.2)</t>
  </si>
  <si>
    <t>1.3.1</t>
  </si>
  <si>
    <t>участники Великой Отечественной войны</t>
  </si>
  <si>
    <t>1.3.2</t>
  </si>
  <si>
    <t>инвалиды Великой Отечественной войны</t>
  </si>
  <si>
    <t>1.4.</t>
  </si>
  <si>
    <t>Ветераны Великой Отечественной войны – всего, из них:                                                              (стр. 1.4.1+1.4.2)</t>
  </si>
  <si>
    <t>1.4.1</t>
  </si>
  <si>
    <t>вдовы участников и инвалидов Великой Отечественной войны</t>
  </si>
  <si>
    <t>1.4.2</t>
  </si>
  <si>
    <t>труженики тыла</t>
  </si>
  <si>
    <t>граждане Российской Федерации, родившиеся в период с 22 июня 1927 года по 4 сентября 1945 года</t>
  </si>
  <si>
    <t>1.6</t>
  </si>
  <si>
    <t>Инвалиды, не относящиеся к другим категориям граждан, из них:                                                                                                                                                                                                     (стр. 1.6.1+1.6.2+1.6.3)</t>
  </si>
  <si>
    <t>1.6.1</t>
  </si>
  <si>
    <t>Инвалиды 1 группы</t>
  </si>
  <si>
    <t>1.6.2</t>
  </si>
  <si>
    <t>Инвалиды 2 группы</t>
  </si>
  <si>
    <t>1.6.3</t>
  </si>
  <si>
    <t>Инвалиды 3 группы</t>
  </si>
  <si>
    <t>Пенсионеры по возрасту (без группы инвалидности)</t>
  </si>
  <si>
    <t>Дети-инвалиды</t>
  </si>
  <si>
    <t>1.9</t>
  </si>
  <si>
    <t>Ветераны труда, из них:                                                                                                                                                                        (стр. 1.9.1+1.9.2+1.9.3+1.9.4)</t>
  </si>
  <si>
    <t>1.9.1</t>
  </si>
  <si>
    <t>Без группы инвалидности</t>
  </si>
  <si>
    <t>1.9.2</t>
  </si>
  <si>
    <t>1.9.3</t>
  </si>
  <si>
    <t>1.9.4</t>
  </si>
  <si>
    <t>Количество состоящих на обслуживании исходя из условий проживания, из них:                                                                                                                                                          ((стр. 1.10.1+1.10.2+1.10.3)=стр 1=стр 1.1=стр1.2=стр 1.11)</t>
  </si>
  <si>
    <t>1.10.1</t>
  </si>
  <si>
    <t>Одинокие</t>
  </si>
  <si>
    <t>1.10.2</t>
  </si>
  <si>
    <t>Одиноко проживающие</t>
  </si>
  <si>
    <t>1.10.3</t>
  </si>
  <si>
    <t>Проживающие в семьях</t>
  </si>
  <si>
    <t>Количество состоящих на обслуживании исходя из места проживания, из них:                                                                                                                                                               ((стр. 1.11.1+1.11.2)=стр 1=стр 1.1=стр1.2=стр 1.10)</t>
  </si>
  <si>
    <t>1.11.1</t>
  </si>
  <si>
    <t>В городской местности</t>
  </si>
  <si>
    <t>1.11.2</t>
  </si>
  <si>
    <t>В сельской местности</t>
  </si>
  <si>
    <t xml:space="preserve">                                                  Директор       </t>
  </si>
  <si>
    <t xml:space="preserve">                                                  Гл. бухгалтер          </t>
  </si>
  <si>
    <t xml:space="preserve">Киревичева Р.Р.  </t>
  </si>
  <si>
    <t xml:space="preserve">                                                  Исполнитель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</si>
</sst>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0.00"/>
    <numFmt numFmtId="167" formatCode="#,##0"/>
    <numFmt numFmtId="168" formatCode="0%"/>
    <numFmt numFmtId="169" formatCode="00.00"/>
    <numFmt numFmtId="170" formatCode="0.00%"/>
    <numFmt numFmtId="171" formatCode="#,##0.00_р_."/>
  </numFmts>
  <fonts count="28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7"/>
      <color indexed="8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  <xf numFmtId="164" fontId="0" fillId="0" borderId="0">
      <alignment/>
      <protection/>
    </xf>
  </cellStyleXfs>
  <cellXfs count="153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2" fillId="0" borderId="0" xfId="0" applyFont="1" applyFill="1" applyBorder="1" applyAlignment="1">
      <alignment horizontal="left" vertical="center" wrapText="1"/>
    </xf>
    <xf numFmtId="164" fontId="13" fillId="0" borderId="0" xfId="0" applyFont="1" applyBorder="1" applyAlignment="1" applyProtection="1">
      <alignment horizontal="left" vertical="center" wrapText="1"/>
      <protection locked="0"/>
    </xf>
    <xf numFmtId="164" fontId="13" fillId="0" borderId="0" xfId="0" applyFont="1" applyBorder="1" applyAlignment="1" applyProtection="1">
      <alignment horizontal="center" vertical="center" wrapText="1"/>
      <protection locked="0"/>
    </xf>
    <xf numFmtId="164" fontId="13" fillId="0" borderId="0" xfId="0" applyFont="1" applyAlignment="1" applyProtection="1">
      <alignment horizontal="center" vertical="center" wrapText="1"/>
      <protection locked="0"/>
    </xf>
    <xf numFmtId="164" fontId="14" fillId="0" borderId="2" xfId="0" applyFont="1" applyBorder="1" applyAlignment="1" applyProtection="1">
      <alignment horizontal="center" vertical="center" wrapText="1"/>
      <protection locked="0"/>
    </xf>
    <xf numFmtId="164" fontId="13" fillId="0" borderId="2" xfId="0" applyFont="1" applyBorder="1" applyAlignment="1" applyProtection="1">
      <alignment horizontal="center" vertical="center" wrapText="1"/>
      <protection locked="0"/>
    </xf>
    <xf numFmtId="164" fontId="13" fillId="9" borderId="2" xfId="0" applyFont="1" applyFill="1" applyBorder="1" applyAlignment="1" applyProtection="1">
      <alignment horizontal="center" vertical="center" wrapText="1"/>
      <protection locked="0"/>
    </xf>
    <xf numFmtId="164" fontId="14" fillId="9" borderId="2" xfId="0" applyFont="1" applyFill="1" applyBorder="1" applyAlignment="1" applyProtection="1">
      <alignment horizontal="center" vertical="center" wrapText="1"/>
      <protection locked="0"/>
    </xf>
    <xf numFmtId="165" fontId="14" fillId="0" borderId="2" xfId="0" applyNumberFormat="1" applyFont="1" applyBorder="1" applyAlignment="1" applyProtection="1">
      <alignment horizontal="center" vertical="center" wrapText="1"/>
      <protection locked="0"/>
    </xf>
    <xf numFmtId="164" fontId="14" fillId="0" borderId="2" xfId="0" applyFont="1" applyBorder="1" applyAlignment="1" applyProtection="1">
      <alignment horizontal="left" vertical="center" wrapText="1"/>
      <protection locked="0"/>
    </xf>
    <xf numFmtId="166" fontId="14" fillId="0" borderId="2" xfId="0" applyNumberFormat="1" applyFont="1" applyBorder="1" applyAlignment="1" applyProtection="1">
      <alignment horizontal="center" vertical="center" wrapText="1"/>
      <protection locked="0"/>
    </xf>
    <xf numFmtId="166" fontId="14" fillId="10" borderId="2" xfId="0" applyNumberFormat="1" applyFont="1" applyFill="1" applyBorder="1" applyAlignment="1" applyProtection="1">
      <alignment horizontal="center" vertical="center" wrapText="1"/>
      <protection locked="0"/>
    </xf>
    <xf numFmtId="166" fontId="14" fillId="9" borderId="2" xfId="0" applyNumberFormat="1" applyFont="1" applyFill="1" applyBorder="1" applyAlignment="1" applyProtection="1">
      <alignment horizontal="center" vertical="center" wrapText="1"/>
      <protection/>
    </xf>
    <xf numFmtId="166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2" xfId="0" applyNumberFormat="1" applyFont="1" applyBorder="1" applyAlignment="1" applyProtection="1">
      <alignment horizontal="center" vertical="center" wrapText="1"/>
      <protection locked="0"/>
    </xf>
    <xf numFmtId="164" fontId="13" fillId="0" borderId="2" xfId="0" applyFont="1" applyBorder="1" applyAlignment="1" applyProtection="1">
      <alignment horizontal="left" vertical="center" wrapText="1"/>
      <protection locked="0"/>
    </xf>
    <xf numFmtId="166" fontId="13" fillId="9" borderId="2" xfId="0" applyNumberFormat="1" applyFont="1" applyFill="1" applyBorder="1" applyAlignment="1" applyProtection="1">
      <alignment horizontal="center" vertical="center" wrapText="1"/>
      <protection/>
    </xf>
    <xf numFmtId="166" fontId="13" fillId="0" borderId="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Alignment="1" applyProtection="1">
      <alignment horizontal="center"/>
      <protection locked="0"/>
    </xf>
    <xf numFmtId="164" fontId="14" fillId="0" borderId="0" xfId="0" applyFont="1" applyAlignment="1" applyProtection="1">
      <alignment/>
      <protection locked="0"/>
    </xf>
    <xf numFmtId="164" fontId="14" fillId="0" borderId="0" xfId="0" applyFont="1" applyFill="1" applyAlignment="1" applyProtection="1">
      <alignment/>
      <protection locked="0"/>
    </xf>
    <xf numFmtId="164" fontId="0" fillId="0" borderId="0" xfId="0" applyFont="1" applyFill="1" applyBorder="1" applyAlignment="1">
      <alignment horizontal="center"/>
    </xf>
    <xf numFmtId="164" fontId="15" fillId="0" borderId="0" xfId="0" applyFont="1" applyFill="1" applyAlignment="1">
      <alignment/>
    </xf>
    <xf numFmtId="164" fontId="16" fillId="0" borderId="0" xfId="0" applyFont="1" applyFill="1" applyAlignment="1" applyProtection="1">
      <alignment/>
      <protection locked="0"/>
    </xf>
    <xf numFmtId="164" fontId="0" fillId="0" borderId="0" xfId="0" applyBorder="1" applyAlignment="1" applyProtection="1">
      <alignment horizontal="center"/>
      <protection locked="0"/>
    </xf>
    <xf numFmtId="164" fontId="14" fillId="0" borderId="0" xfId="0" applyFont="1" applyFill="1" applyAlignment="1" applyProtection="1">
      <alignment horizontal="left" indent="15"/>
      <protection locked="0"/>
    </xf>
    <xf numFmtId="164" fontId="17" fillId="0" borderId="0" xfId="0" applyFont="1" applyFill="1" applyBorder="1" applyAlignment="1" applyProtection="1">
      <alignment horizontal="center"/>
      <protection locked="0"/>
    </xf>
    <xf numFmtId="164" fontId="16" fillId="0" borderId="0" xfId="0" applyFont="1" applyFill="1" applyAlignment="1">
      <alignment/>
    </xf>
    <xf numFmtId="164" fontId="14" fillId="0" borderId="0" xfId="0" applyFont="1" applyBorder="1" applyAlignment="1" applyProtection="1">
      <alignment vertical="top" wrapText="1"/>
      <protection locked="0"/>
    </xf>
    <xf numFmtId="164" fontId="14" fillId="0" borderId="0" xfId="0" applyFont="1" applyBorder="1" applyAlignment="1" applyProtection="1">
      <alignment horizontal="center" wrapText="1"/>
      <protection locked="0"/>
    </xf>
    <xf numFmtId="164" fontId="0" fillId="0" borderId="0" xfId="0" applyFill="1" applyAlignment="1">
      <alignment/>
    </xf>
    <xf numFmtId="164" fontId="0" fillId="0" borderId="0" xfId="0" applyBorder="1" applyAlignment="1" applyProtection="1">
      <alignment/>
      <protection locked="0"/>
    </xf>
    <xf numFmtId="165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16" fillId="0" borderId="0" xfId="0" applyFont="1" applyFill="1" applyAlignment="1">
      <alignment vertical="center" wrapText="1"/>
    </xf>
    <xf numFmtId="164" fontId="16" fillId="0" borderId="0" xfId="0" applyFont="1" applyFill="1" applyBorder="1" applyAlignment="1">
      <alignment horizontal="left" vertical="center" wrapText="1"/>
    </xf>
    <xf numFmtId="164" fontId="14" fillId="0" borderId="0" xfId="0" applyFont="1" applyBorder="1" applyAlignment="1" applyProtection="1">
      <alignment horizontal="center" vertical="center" wrapText="1"/>
      <protection locked="0"/>
    </xf>
    <xf numFmtId="165" fontId="17" fillId="0" borderId="2" xfId="0" applyNumberFormat="1" applyFont="1" applyBorder="1" applyAlignment="1" applyProtection="1">
      <alignment horizontal="center" vertical="center" wrapText="1"/>
      <protection locked="0"/>
    </xf>
    <xf numFmtId="164" fontId="18" fillId="0" borderId="2" xfId="0" applyFont="1" applyBorder="1" applyAlignment="1" applyProtection="1">
      <alignment horizontal="center" vertical="center" wrapText="1"/>
      <protection locked="0"/>
    </xf>
    <xf numFmtId="164" fontId="19" fillId="0" borderId="2" xfId="0" applyNumberFormat="1" applyFont="1" applyBorder="1" applyAlignment="1" applyProtection="1">
      <alignment horizontal="center"/>
      <protection locked="0"/>
    </xf>
    <xf numFmtId="164" fontId="19" fillId="0" borderId="2" xfId="0" applyFont="1" applyBorder="1" applyAlignment="1" applyProtection="1">
      <alignment horizontal="center"/>
      <protection locked="0"/>
    </xf>
    <xf numFmtId="164" fontId="19" fillId="9" borderId="2" xfId="0" applyFont="1" applyFill="1" applyBorder="1" applyAlignment="1">
      <alignment horizontal="center"/>
    </xf>
    <xf numFmtId="164" fontId="17" fillId="0" borderId="2" xfId="0" applyNumberFormat="1" applyFont="1" applyBorder="1" applyAlignment="1" applyProtection="1">
      <alignment horizontal="center" vertical="center" wrapText="1"/>
      <protection locked="0"/>
    </xf>
    <xf numFmtId="164" fontId="17" fillId="0" borderId="2" xfId="0" applyFont="1" applyBorder="1" applyAlignment="1" applyProtection="1">
      <alignment horizontal="center" vertical="center" wrapText="1"/>
      <protection locked="0"/>
    </xf>
    <xf numFmtId="164" fontId="17" fillId="9" borderId="2" xfId="0" applyFont="1" applyFill="1" applyBorder="1" applyAlignment="1" applyProtection="1">
      <alignment horizontal="center" vertical="center" wrapText="1"/>
      <protection locked="0"/>
    </xf>
    <xf numFmtId="164" fontId="17" fillId="9" borderId="2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0" xfId="0" applyFont="1" applyAlignment="1">
      <alignment/>
    </xf>
    <xf numFmtId="164" fontId="14" fillId="0" borderId="2" xfId="0" applyNumberFormat="1" applyFont="1" applyBorder="1" applyAlignment="1" applyProtection="1">
      <alignment horizontal="center" vertical="center" wrapText="1"/>
      <protection locked="0"/>
    </xf>
    <xf numFmtId="164" fontId="14" fillId="0" borderId="2" xfId="0" applyFont="1" applyFill="1" applyBorder="1" applyAlignment="1" applyProtection="1">
      <alignment horizontal="center" vertical="center" wrapText="1"/>
      <protection locked="0"/>
    </xf>
    <xf numFmtId="164" fontId="17" fillId="0" borderId="3" xfId="0" applyFont="1" applyBorder="1" applyAlignment="1" applyProtection="1">
      <alignment horizontal="center" vertical="center" wrapText="1"/>
      <protection locked="0"/>
    </xf>
    <xf numFmtId="164" fontId="21" fillId="0" borderId="2" xfId="0" applyFont="1" applyBorder="1" applyAlignment="1" applyProtection="1">
      <alignment horizontal="center" vertical="center" wrapText="1"/>
      <protection locked="0"/>
    </xf>
    <xf numFmtId="164" fontId="0" fillId="9" borderId="2" xfId="0" applyFont="1" applyFill="1" applyBorder="1" applyAlignment="1">
      <alignment/>
    </xf>
    <xf numFmtId="164" fontId="22" fillId="0" borderId="3" xfId="0" applyFont="1" applyBorder="1" applyAlignment="1">
      <alignment wrapText="1"/>
    </xf>
    <xf numFmtId="165" fontId="14" fillId="0" borderId="4" xfId="0" applyNumberFormat="1" applyFont="1" applyBorder="1" applyAlignment="1" applyProtection="1">
      <alignment horizontal="center" vertical="center" wrapText="1"/>
      <protection locked="0"/>
    </xf>
    <xf numFmtId="164" fontId="22" fillId="0" borderId="0" xfId="0" applyFont="1" applyAlignment="1">
      <alignment wrapText="1"/>
    </xf>
    <xf numFmtId="165" fontId="0" fillId="0" borderId="5" xfId="0" applyNumberFormat="1" applyFont="1" applyBorder="1" applyAlignment="1">
      <alignment horizontal="center" vertical="center" wrapText="1"/>
    </xf>
    <xf numFmtId="165" fontId="15" fillId="0" borderId="4" xfId="0" applyNumberFormat="1" applyFont="1" applyBorder="1" applyAlignment="1">
      <alignment horizontal="center" vertical="center" wrapText="1"/>
    </xf>
    <xf numFmtId="164" fontId="15" fillId="0" borderId="5" xfId="0" applyFont="1" applyBorder="1" applyAlignment="1">
      <alignment horizontal="center" vertical="center" wrapText="1"/>
    </xf>
    <xf numFmtId="165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1" fillId="10" borderId="2" xfId="0" applyFont="1" applyFill="1" applyBorder="1" applyAlignment="1" applyProtection="1">
      <alignment horizontal="center" vertical="center" wrapText="1"/>
      <protection locked="0"/>
    </xf>
    <xf numFmtId="164" fontId="22" fillId="0" borderId="0" xfId="0" applyFont="1" applyBorder="1" applyAlignment="1">
      <alignment wrapText="1"/>
    </xf>
    <xf numFmtId="164" fontId="22" fillId="0" borderId="2" xfId="0" applyFont="1" applyBorder="1" applyAlignment="1">
      <alignment wrapText="1"/>
    </xf>
    <xf numFmtId="164" fontId="22" fillId="0" borderId="3" xfId="0" applyFont="1" applyBorder="1" applyAlignment="1">
      <alignment vertical="top" wrapText="1"/>
    </xf>
    <xf numFmtId="164" fontId="22" fillId="0" borderId="2" xfId="0" applyFont="1" applyBorder="1" applyAlignment="1" applyProtection="1">
      <alignment horizontal="center" wrapText="1"/>
      <protection locked="0"/>
    </xf>
    <xf numFmtId="164" fontId="21" fillId="0" borderId="2" xfId="0" applyFont="1" applyFill="1" applyBorder="1" applyAlignment="1" applyProtection="1">
      <alignment horizontal="center" vertical="center" wrapText="1"/>
      <protection locked="0"/>
    </xf>
    <xf numFmtId="165" fontId="14" fillId="0" borderId="2" xfId="0" applyNumberFormat="1" applyFont="1" applyBorder="1" applyAlignment="1" applyProtection="1">
      <alignment horizontal="center" wrapText="1"/>
      <protection locked="0"/>
    </xf>
    <xf numFmtId="164" fontId="22" fillId="0" borderId="2" xfId="0" applyFont="1" applyBorder="1" applyAlignment="1" applyProtection="1">
      <alignment horizontal="left" wrapText="1"/>
      <protection locked="0"/>
    </xf>
    <xf numFmtId="164" fontId="22" fillId="0" borderId="2" xfId="0" applyFont="1" applyBorder="1" applyAlignment="1" applyProtection="1">
      <alignment horizontal="left" vertical="center" wrapText="1"/>
      <protection locked="0"/>
    </xf>
    <xf numFmtId="164" fontId="17" fillId="0" borderId="2" xfId="0" applyFont="1" applyBorder="1" applyAlignment="1" applyProtection="1">
      <alignment horizontal="left" vertical="center" wrapText="1"/>
      <protection locked="0"/>
    </xf>
    <xf numFmtId="164" fontId="18" fillId="0" borderId="2" xfId="0" applyFont="1" applyFill="1" applyBorder="1" applyAlignment="1" applyProtection="1">
      <alignment horizontal="center" vertical="center" wrapText="1"/>
      <protection locked="0"/>
    </xf>
    <xf numFmtId="164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5" xfId="0" applyFont="1" applyBorder="1" applyAlignment="1">
      <alignment horizontal="center" vertical="center" wrapText="1"/>
    </xf>
    <xf numFmtId="164" fontId="18" fillId="0" borderId="2" xfId="0" applyFont="1" applyFill="1" applyBorder="1" applyAlignment="1" applyProtection="1">
      <alignment horizontal="left" vertical="center" wrapText="1"/>
      <protection locked="0"/>
    </xf>
    <xf numFmtId="164" fontId="14" fillId="11" borderId="2" xfId="0" applyFont="1" applyFill="1" applyBorder="1" applyAlignment="1" applyProtection="1">
      <alignment horizontal="center" vertical="center" wrapText="1"/>
      <protection locked="0"/>
    </xf>
    <xf numFmtId="164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14" fillId="0" borderId="6" xfId="0" applyNumberFormat="1" applyFont="1" applyBorder="1" applyAlignment="1" applyProtection="1">
      <alignment horizontal="center" vertical="center" wrapText="1"/>
      <protection locked="0"/>
    </xf>
    <xf numFmtId="164" fontId="21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5" xfId="0" applyFont="1" applyBorder="1" applyAlignment="1" applyProtection="1">
      <alignment horizontal="center" vertical="center" wrapText="1"/>
      <protection locked="0"/>
    </xf>
    <xf numFmtId="165" fontId="14" fillId="0" borderId="5" xfId="0" applyNumberFormat="1" applyFont="1" applyBorder="1" applyAlignment="1" applyProtection="1">
      <alignment horizontal="center" vertical="center" wrapText="1"/>
      <protection locked="0"/>
    </xf>
    <xf numFmtId="164" fontId="14" fillId="0" borderId="5" xfId="0" applyFont="1" applyBorder="1" applyAlignment="1" applyProtection="1">
      <alignment horizontal="center" vertical="center" wrapText="1"/>
      <protection locked="0"/>
    </xf>
    <xf numFmtId="164" fontId="0" fillId="9" borderId="5" xfId="0" applyFont="1" applyFill="1" applyBorder="1" applyAlignment="1">
      <alignment/>
    </xf>
    <xf numFmtId="165" fontId="0" fillId="9" borderId="2" xfId="0" applyNumberFormat="1" applyFont="1" applyFill="1" applyBorder="1" applyAlignment="1" applyProtection="1">
      <alignment/>
      <protection locked="0"/>
    </xf>
    <xf numFmtId="164" fontId="0" fillId="9" borderId="2" xfId="0" applyFont="1" applyFill="1" applyBorder="1" applyAlignment="1" applyProtection="1">
      <alignment/>
      <protection locked="0"/>
    </xf>
    <xf numFmtId="164" fontId="0" fillId="0" borderId="2" xfId="0" applyFont="1" applyFill="1" applyBorder="1" applyAlignment="1" applyProtection="1">
      <alignment/>
      <protection locked="0"/>
    </xf>
    <xf numFmtId="164" fontId="0" fillId="0" borderId="2" xfId="0" applyFont="1" applyBorder="1" applyAlignment="1" applyProtection="1">
      <alignment/>
      <protection locked="0"/>
    </xf>
    <xf numFmtId="165" fontId="0" fillId="0" borderId="0" xfId="0" applyNumberFormat="1" applyFont="1" applyAlignment="1" applyProtection="1">
      <alignment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 locked="0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Alignment="1" applyProtection="1">
      <alignment/>
      <protection locked="0"/>
    </xf>
    <xf numFmtId="164" fontId="0" fillId="0" borderId="0" xfId="0" applyFont="1" applyFill="1" applyAlignment="1">
      <alignment horizontal="center"/>
    </xf>
    <xf numFmtId="164" fontId="24" fillId="0" borderId="0" xfId="0" applyFont="1" applyFill="1" applyAlignment="1" applyProtection="1">
      <alignment/>
      <protection locked="0"/>
    </xf>
    <xf numFmtId="164" fontId="0" fillId="0" borderId="0" xfId="0" applyFont="1" applyFill="1" applyAlignment="1">
      <alignment/>
    </xf>
    <xf numFmtId="164" fontId="25" fillId="0" borderId="0" xfId="0" applyFont="1" applyFill="1" applyAlignment="1">
      <alignment horizontal="left" vertical="center" wrapText="1"/>
    </xf>
    <xf numFmtId="164" fontId="21" fillId="0" borderId="0" xfId="0" applyFont="1" applyBorder="1" applyAlignment="1" applyProtection="1">
      <alignment horizontal="center" vertical="center" wrapText="1"/>
      <protection locked="0"/>
    </xf>
    <xf numFmtId="164" fontId="14" fillId="10" borderId="4" xfId="0" applyFont="1" applyFill="1" applyBorder="1" applyAlignment="1" applyProtection="1">
      <alignment horizontal="center" vertical="center" wrapText="1"/>
      <protection locked="0"/>
    </xf>
    <xf numFmtId="164" fontId="14" fillId="10" borderId="2" xfId="0" applyFont="1" applyFill="1" applyBorder="1" applyAlignment="1" applyProtection="1">
      <alignment horizontal="center" wrapText="1"/>
      <protection locked="0"/>
    </xf>
    <xf numFmtId="164" fontId="14" fillId="10" borderId="2" xfId="0" applyFont="1" applyFill="1" applyBorder="1" applyAlignment="1" applyProtection="1">
      <alignment horizontal="center" vertical="top" wrapText="1"/>
      <protection locked="0"/>
    </xf>
    <xf numFmtId="165" fontId="14" fillId="10" borderId="2" xfId="0" applyNumberFormat="1" applyFont="1" applyFill="1" applyBorder="1" applyAlignment="1" applyProtection="1">
      <alignment horizontal="center" vertical="center" wrapText="1"/>
      <protection locked="0"/>
    </xf>
    <xf numFmtId="164" fontId="14" fillId="10" borderId="4" xfId="0" applyFont="1" applyFill="1" applyBorder="1" applyAlignment="1" applyProtection="1">
      <alignment vertical="center" wrapText="1"/>
      <protection locked="0"/>
    </xf>
    <xf numFmtId="167" fontId="14" fillId="10" borderId="4" xfId="0" applyNumberFormat="1" applyFont="1" applyFill="1" applyBorder="1" applyAlignment="1" applyProtection="1">
      <alignment horizontal="center" vertical="center" wrapText="1"/>
      <protection locked="0"/>
    </xf>
    <xf numFmtId="164" fontId="14" fillId="10" borderId="2" xfId="0" applyFont="1" applyFill="1" applyBorder="1" applyAlignment="1" applyProtection="1">
      <alignment vertical="center" wrapText="1"/>
      <protection locked="0"/>
    </xf>
    <xf numFmtId="164" fontId="14" fillId="10" borderId="2" xfId="0" applyFont="1" applyFill="1" applyBorder="1" applyAlignment="1" applyProtection="1">
      <alignment horizontal="center" vertical="center" wrapText="1"/>
      <protection locked="0"/>
    </xf>
    <xf numFmtId="165" fontId="14" fillId="9" borderId="2" xfId="0" applyNumberFormat="1" applyFont="1" applyFill="1" applyBorder="1" applyAlignment="1" applyProtection="1">
      <alignment horizontal="center" vertical="center" wrapText="1"/>
      <protection locked="0"/>
    </xf>
    <xf numFmtId="164" fontId="14" fillId="9" borderId="2" xfId="0" applyFont="1" applyFill="1" applyBorder="1" applyAlignment="1" applyProtection="1">
      <alignment vertical="center" wrapText="1"/>
      <protection locked="0"/>
    </xf>
    <xf numFmtId="164" fontId="14" fillId="9" borderId="2" xfId="0" applyFont="1" applyFill="1" applyBorder="1" applyAlignment="1" applyProtection="1">
      <alignment horizontal="center" vertical="center" wrapText="1"/>
      <protection/>
    </xf>
    <xf numFmtId="168" fontId="14" fillId="10" borderId="2" xfId="0" applyNumberFormat="1" applyFont="1" applyFill="1" applyBorder="1" applyAlignment="1" applyProtection="1">
      <alignment horizontal="center" vertical="center" wrapText="1"/>
      <protection locked="0"/>
    </xf>
    <xf numFmtId="165" fontId="14" fillId="10" borderId="4" xfId="0" applyNumberFormat="1" applyFont="1" applyFill="1" applyBorder="1" applyAlignment="1" applyProtection="1">
      <alignment horizontal="center" vertical="center" wrapText="1"/>
      <protection locked="0"/>
    </xf>
    <xf numFmtId="164" fontId="14" fillId="10" borderId="5" xfId="0" applyFont="1" applyFill="1" applyBorder="1" applyAlignment="1" applyProtection="1">
      <alignment vertical="center" wrapText="1"/>
      <protection locked="0"/>
    </xf>
    <xf numFmtId="164" fontId="0" fillId="0" borderId="0" xfId="0" applyFont="1" applyAlignment="1">
      <alignment horizontal="center"/>
    </xf>
    <xf numFmtId="164" fontId="21" fillId="0" borderId="8" xfId="0" applyFont="1" applyBorder="1" applyAlignment="1">
      <alignment vertical="center" wrapText="1"/>
    </xf>
    <xf numFmtId="169" fontId="0" fillId="10" borderId="2" xfId="0" applyNumberFormat="1" applyFont="1" applyFill="1" applyBorder="1" applyAlignment="1" applyProtection="1">
      <alignment horizontal="center"/>
      <protection locked="0"/>
    </xf>
    <xf numFmtId="164" fontId="0" fillId="0" borderId="0" xfId="0" applyFont="1" applyBorder="1" applyAlignment="1" applyProtection="1">
      <alignment/>
      <protection locked="0"/>
    </xf>
    <xf numFmtId="164" fontId="24" fillId="0" borderId="0" xfId="0" applyFont="1" applyAlignment="1" applyProtection="1">
      <alignment horizontal="left" indent="15"/>
      <protection locked="0"/>
    </xf>
    <xf numFmtId="164" fontId="15" fillId="0" borderId="0" xfId="0" applyFont="1" applyBorder="1" applyAlignment="1">
      <alignment horizontal="center" vertical="center" wrapText="1"/>
    </xf>
    <xf numFmtId="164" fontId="26" fillId="0" borderId="0" xfId="0" applyFont="1" applyAlignment="1">
      <alignment/>
    </xf>
    <xf numFmtId="164" fontId="15" fillId="0" borderId="0" xfId="0" applyFont="1" applyAlignment="1">
      <alignment horizontal="center" vertical="center" wrapText="1"/>
    </xf>
    <xf numFmtId="170" fontId="0" fillId="0" borderId="0" xfId="0" applyNumberFormat="1" applyFont="1" applyAlignment="1">
      <alignment/>
    </xf>
    <xf numFmtId="164" fontId="14" fillId="0" borderId="0" xfId="0" applyFont="1" applyAlignment="1" applyProtection="1">
      <alignment/>
      <protection locked="0"/>
    </xf>
    <xf numFmtId="164" fontId="16" fillId="0" borderId="0" xfId="0" applyFont="1" applyFill="1" applyBorder="1" applyAlignment="1">
      <alignment horizontal="center" vertical="center" wrapText="1"/>
    </xf>
    <xf numFmtId="164" fontId="14" fillId="0" borderId="0" xfId="0" applyFont="1" applyFill="1" applyBorder="1" applyAlignment="1" applyProtection="1">
      <alignment horizontal="center" vertical="center" wrapText="1"/>
      <protection locked="0"/>
    </xf>
    <xf numFmtId="164" fontId="21" fillId="9" borderId="2" xfId="0" applyFont="1" applyFill="1" applyBorder="1" applyAlignment="1" applyProtection="1">
      <alignment horizontal="center" vertical="center" wrapText="1"/>
      <protection locked="0"/>
    </xf>
    <xf numFmtId="164" fontId="27" fillId="9" borderId="2" xfId="0" applyFont="1" applyFill="1" applyBorder="1" applyAlignment="1" applyProtection="1">
      <alignment horizontal="center" vertical="center" wrapText="1"/>
      <protection locked="0"/>
    </xf>
    <xf numFmtId="164" fontId="21" fillId="0" borderId="2" xfId="0" applyFont="1" applyFill="1" applyBorder="1" applyAlignment="1" applyProtection="1">
      <alignment horizontal="center" wrapText="1"/>
      <protection locked="0"/>
    </xf>
    <xf numFmtId="164" fontId="21" fillId="0" borderId="2" xfId="0" applyFont="1" applyFill="1" applyBorder="1" applyAlignment="1" applyProtection="1">
      <alignment horizontal="center" vertical="top" wrapText="1"/>
      <protection locked="0"/>
    </xf>
    <xf numFmtId="164" fontId="21" fillId="9" borderId="2" xfId="0" applyFont="1" applyFill="1" applyBorder="1" applyAlignment="1" applyProtection="1">
      <alignment horizontal="center" vertical="top" wrapText="1"/>
      <protection locked="0"/>
    </xf>
    <xf numFmtId="165" fontId="21" fillId="3" borderId="2" xfId="0" applyNumberFormat="1" applyFont="1" applyFill="1" applyBorder="1" applyAlignment="1" applyProtection="1">
      <alignment horizontal="center" vertical="top" wrapText="1"/>
      <protection locked="0"/>
    </xf>
    <xf numFmtId="164" fontId="21" fillId="3" borderId="2" xfId="0" applyFont="1" applyFill="1" applyBorder="1" applyAlignment="1" applyProtection="1">
      <alignment horizontal="left" vertical="center" wrapText="1"/>
      <protection locked="0"/>
    </xf>
    <xf numFmtId="164" fontId="21" fillId="3" borderId="2" xfId="0" applyFont="1" applyFill="1" applyBorder="1" applyAlignment="1" applyProtection="1">
      <alignment horizontal="center" vertical="center" wrapText="1"/>
      <protection locked="0"/>
    </xf>
    <xf numFmtId="166" fontId="21" fillId="3" borderId="2" xfId="0" applyNumberFormat="1" applyFont="1" applyFill="1" applyBorder="1" applyAlignment="1" applyProtection="1">
      <alignment horizontal="center" vertical="center" wrapText="1"/>
      <protection locked="0"/>
    </xf>
    <xf numFmtId="167" fontId="21" fillId="9" borderId="2" xfId="0" applyNumberFormat="1" applyFont="1" applyFill="1" applyBorder="1" applyAlignment="1" applyProtection="1">
      <alignment horizontal="center" vertical="center" wrapText="1"/>
      <protection/>
    </xf>
    <xf numFmtId="166" fontId="21" fillId="9" borderId="2" xfId="0" applyNumberFormat="1" applyFont="1" applyFill="1" applyBorder="1" applyAlignment="1" applyProtection="1">
      <alignment horizontal="center" vertical="center" wrapText="1"/>
      <protection/>
    </xf>
    <xf numFmtId="167" fontId="0" fillId="9" borderId="2" xfId="0" applyNumberFormat="1" applyFont="1" applyFill="1" applyBorder="1" applyAlignment="1" applyProtection="1">
      <alignment/>
      <protection/>
    </xf>
    <xf numFmtId="166" fontId="0" fillId="9" borderId="2" xfId="0" applyNumberFormat="1" applyFont="1" applyFill="1" applyBorder="1" applyAlignment="1" applyProtection="1">
      <alignment/>
      <protection/>
    </xf>
    <xf numFmtId="164" fontId="21" fillId="9" borderId="2" xfId="0" applyFont="1" applyFill="1" applyBorder="1" applyAlignment="1" applyProtection="1">
      <alignment horizontal="center" vertical="top" wrapText="1"/>
      <protection/>
    </xf>
    <xf numFmtId="165" fontId="21" fillId="9" borderId="2" xfId="0" applyNumberFormat="1" applyFont="1" applyFill="1" applyBorder="1" applyAlignment="1" applyProtection="1">
      <alignment horizontal="center" vertical="top" wrapText="1"/>
      <protection locked="0"/>
    </xf>
    <xf numFmtId="164" fontId="17" fillId="9" borderId="2" xfId="0" applyFont="1" applyFill="1" applyBorder="1" applyAlignment="1" applyProtection="1">
      <alignment horizontal="left" vertical="center" wrapText="1"/>
      <protection locked="0"/>
    </xf>
    <xf numFmtId="164" fontId="21" fillId="9" borderId="2" xfId="0" applyFont="1" applyFill="1" applyBorder="1" applyAlignment="1" applyProtection="1">
      <alignment horizontal="center" vertical="center" wrapText="1"/>
      <protection/>
    </xf>
    <xf numFmtId="164" fontId="0" fillId="0" borderId="2" xfId="36" applyFont="1" applyFill="1" applyBorder="1" applyProtection="1">
      <alignment/>
      <protection/>
    </xf>
    <xf numFmtId="164" fontId="0" fillId="9" borderId="2" xfId="0" applyFont="1" applyFill="1" applyBorder="1" applyAlignment="1" applyProtection="1">
      <alignment/>
      <protection/>
    </xf>
    <xf numFmtId="165" fontId="21" fillId="0" borderId="2" xfId="0" applyNumberFormat="1" applyFont="1" applyFill="1" applyBorder="1" applyAlignment="1" applyProtection="1">
      <alignment horizontal="center" vertical="top" wrapText="1"/>
      <protection locked="0"/>
    </xf>
    <xf numFmtId="164" fontId="21" fillId="0" borderId="2" xfId="0" applyFont="1" applyFill="1" applyBorder="1" applyAlignment="1" applyProtection="1">
      <alignment horizontal="left" vertical="center" wrapText="1"/>
      <protection locked="0"/>
    </xf>
    <xf numFmtId="166" fontId="21" fillId="0" borderId="2" xfId="0" applyNumberFormat="1" applyFont="1" applyBorder="1" applyAlignment="1" applyProtection="1">
      <alignment horizontal="center" vertical="center" wrapText="1"/>
      <protection locked="0"/>
    </xf>
    <xf numFmtId="164" fontId="0" fillId="0" borderId="0" xfId="36" applyFont="1" applyFill="1" applyBorder="1" applyProtection="1">
      <alignment/>
      <protection locked="0"/>
    </xf>
    <xf numFmtId="164" fontId="21" fillId="0" borderId="9" xfId="0" applyFont="1" applyFill="1" applyBorder="1" applyAlignment="1" applyProtection="1">
      <alignment horizontal="left" vertical="center" wrapText="1"/>
      <protection locked="0"/>
    </xf>
    <xf numFmtId="171" fontId="21" fillId="0" borderId="2" xfId="0" applyNumberFormat="1" applyFont="1" applyBorder="1" applyAlignment="1" applyProtection="1">
      <alignment horizontal="center" vertical="center" wrapText="1"/>
      <protection locked="0"/>
    </xf>
    <xf numFmtId="165" fontId="19" fillId="9" borderId="2" xfId="0" applyNumberFormat="1" applyFont="1" applyFill="1" applyBorder="1" applyAlignment="1" applyProtection="1">
      <alignment horizontal="center" vertical="top" wrapText="1"/>
      <protection locked="0"/>
    </xf>
    <xf numFmtId="164" fontId="22" fillId="9" borderId="2" xfId="0" applyFont="1" applyFill="1" applyBorder="1" applyAlignment="1" applyProtection="1">
      <alignment horizontal="left" vertical="center" wrapText="1"/>
      <protection locked="0"/>
    </xf>
    <xf numFmtId="165" fontId="19" fillId="0" borderId="2" xfId="0" applyNumberFormat="1" applyFont="1" applyFill="1" applyBorder="1" applyAlignment="1" applyProtection="1">
      <alignment horizontal="center" vertical="top" wrapText="1"/>
      <protection locked="0"/>
    </xf>
    <xf numFmtId="164" fontId="19" fillId="0" borderId="2" xfId="0" applyFont="1" applyFill="1" applyBorder="1" applyAlignment="1" applyProtection="1">
      <alignment horizontal="left" vertical="center" wrapText="1"/>
      <protection locked="0"/>
    </xf>
    <xf numFmtId="164" fontId="0" fillId="0" borderId="2" xfId="36" applyFont="1" applyFill="1" applyBorder="1" applyProtection="1">
      <alignment/>
      <protection locked="0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Обычный 2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FAC09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SheetLayoutView="100" workbookViewId="0" topLeftCell="A1">
      <selection activeCell="G13" sqref="G13"/>
    </sheetView>
  </sheetViews>
  <sheetFormatPr defaultColWidth="6.8515625" defaultRowHeight="12.75"/>
  <cols>
    <col min="1" max="1" width="5.421875" style="0" customWidth="1"/>
    <col min="2" max="2" width="40.57421875" style="0" customWidth="1"/>
    <col min="3" max="3" width="22.57421875" style="0" customWidth="1"/>
    <col min="4" max="4" width="18.421875" style="0" customWidth="1"/>
    <col min="5" max="5" width="26.421875" style="0" customWidth="1"/>
    <col min="6" max="7" width="19.421875" style="0" customWidth="1"/>
    <col min="8" max="9" width="8.421875" style="0" customWidth="1"/>
    <col min="10" max="10" width="12.57421875" style="0" customWidth="1"/>
    <col min="11" max="16384" width="8.421875" style="0" customWidth="1"/>
  </cols>
  <sheetData>
    <row r="1" spans="1:7" ht="103.5" customHeight="1">
      <c r="A1" s="1"/>
      <c r="B1" s="1"/>
      <c r="C1" s="1"/>
      <c r="D1" s="1"/>
      <c r="F1" s="2" t="s">
        <v>0</v>
      </c>
      <c r="G1" s="2"/>
    </row>
    <row r="2" spans="1:7" ht="75.75" customHeight="1">
      <c r="A2" s="3" t="s">
        <v>1</v>
      </c>
      <c r="B2" s="3"/>
      <c r="C2" s="3"/>
      <c r="D2" s="3"/>
      <c r="E2" s="3"/>
      <c r="F2" s="3"/>
      <c r="G2" s="3"/>
    </row>
    <row r="3" spans="1:7" ht="21" customHeight="1">
      <c r="A3" s="4" t="s">
        <v>2</v>
      </c>
      <c r="B3" s="4"/>
      <c r="C3" s="4"/>
      <c r="D3" s="4"/>
      <c r="E3" s="4"/>
      <c r="F3" s="4"/>
      <c r="G3" s="4"/>
    </row>
    <row r="4" spans="1:7" ht="15.75">
      <c r="A4" s="5"/>
      <c r="B4" s="5"/>
      <c r="C4" s="5"/>
      <c r="D4" s="5"/>
      <c r="E4" s="5"/>
      <c r="F4" s="5"/>
      <c r="G4" s="5"/>
    </row>
    <row r="5" spans="1:7" ht="15.75" customHeight="1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8" t="s">
        <v>8</v>
      </c>
      <c r="G5" s="7" t="s">
        <v>9</v>
      </c>
    </row>
    <row r="6" spans="1:7" ht="63" customHeight="1">
      <c r="A6" s="6" t="s">
        <v>10</v>
      </c>
      <c r="B6" s="7"/>
      <c r="C6" s="7"/>
      <c r="D6" s="7"/>
      <c r="E6" s="7"/>
      <c r="F6" s="8"/>
      <c r="G6" s="7"/>
    </row>
    <row r="7" spans="1:7" ht="12.7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9">
        <v>6</v>
      </c>
      <c r="G7" s="6">
        <v>7</v>
      </c>
    </row>
    <row r="8" spans="1:7" ht="40.5">
      <c r="A8" s="10" t="s">
        <v>11</v>
      </c>
      <c r="B8" s="11" t="s">
        <v>12</v>
      </c>
      <c r="C8" s="12">
        <v>1650000</v>
      </c>
      <c r="D8" s="13">
        <v>1263191.48</v>
      </c>
      <c r="E8" s="6" t="s">
        <v>13</v>
      </c>
      <c r="F8" s="14">
        <f aca="true" t="shared" si="0" ref="F8:F10">C8-D8</f>
        <v>386808.52</v>
      </c>
      <c r="G8" s="15">
        <v>309635.58</v>
      </c>
    </row>
    <row r="9" spans="1:7" ht="72" customHeight="1">
      <c r="A9" s="10" t="s">
        <v>14</v>
      </c>
      <c r="B9" s="11" t="s">
        <v>15</v>
      </c>
      <c r="C9" s="12">
        <v>750615.81</v>
      </c>
      <c r="D9" s="12">
        <v>367858.28</v>
      </c>
      <c r="E9" s="6" t="s">
        <v>13</v>
      </c>
      <c r="F9" s="14">
        <f t="shared" si="0"/>
        <v>382757.53</v>
      </c>
      <c r="G9" s="15">
        <v>93509.95</v>
      </c>
    </row>
    <row r="10" spans="1:7" ht="15.75">
      <c r="A10" s="16"/>
      <c r="B10" s="17" t="s">
        <v>16</v>
      </c>
      <c r="C10" s="18">
        <f>SUM(C8,C9)</f>
        <v>2400615.81</v>
      </c>
      <c r="D10" s="18">
        <f>SUM(D8,D9)</f>
        <v>1631049.76</v>
      </c>
      <c r="E10" s="19"/>
      <c r="F10" s="18">
        <f t="shared" si="0"/>
        <v>769566.05</v>
      </c>
      <c r="G10" s="19"/>
    </row>
    <row r="11" spans="1:7" ht="12.75">
      <c r="A11" s="1"/>
      <c r="B11" s="1"/>
      <c r="C11" s="1"/>
      <c r="D11" s="1"/>
      <c r="E11" s="1"/>
      <c r="F11" s="1"/>
      <c r="G11" s="20"/>
    </row>
    <row r="12" spans="1:7" ht="12.75">
      <c r="A12" s="1"/>
      <c r="B12" s="1"/>
      <c r="C12" s="1"/>
      <c r="D12" s="1"/>
      <c r="E12" s="1"/>
      <c r="F12" s="1"/>
      <c r="G12" s="20"/>
    </row>
    <row r="13" spans="1:7" ht="15.75">
      <c r="A13" s="1"/>
      <c r="B13" s="21" t="s">
        <v>17</v>
      </c>
      <c r="C13" s="1"/>
      <c r="D13" s="1"/>
      <c r="E13" s="1"/>
      <c r="F13" s="1"/>
      <c r="G13" s="20"/>
    </row>
    <row r="14" spans="1:7" ht="15.75">
      <c r="A14" s="1"/>
      <c r="B14" s="22" t="s">
        <v>18</v>
      </c>
      <c r="C14" s="23" t="s">
        <v>19</v>
      </c>
      <c r="D14" s="23"/>
      <c r="E14" s="24" t="s">
        <v>20</v>
      </c>
      <c r="F14" s="25">
        <v>88345169930</v>
      </c>
      <c r="G14" s="26"/>
    </row>
    <row r="15" spans="1:7" ht="15.75">
      <c r="A15" s="1"/>
      <c r="B15" s="27" t="s">
        <v>21</v>
      </c>
      <c r="C15" s="28" t="s">
        <v>22</v>
      </c>
      <c r="D15" s="28"/>
      <c r="E15" s="22"/>
      <c r="F15" s="29"/>
      <c r="G15" s="30"/>
    </row>
    <row r="16" spans="1:7" ht="15.75">
      <c r="A16" s="1"/>
      <c r="B16" s="22" t="s">
        <v>23</v>
      </c>
      <c r="C16" s="23" t="s">
        <v>19</v>
      </c>
      <c r="D16" s="23"/>
      <c r="E16" s="24" t="s">
        <v>24</v>
      </c>
      <c r="F16" s="25">
        <v>88345169927</v>
      </c>
      <c r="G16" s="31"/>
    </row>
    <row r="17" spans="1:7" ht="15.75">
      <c r="A17" s="1"/>
      <c r="B17" s="22" t="s">
        <v>25</v>
      </c>
      <c r="C17" s="28" t="s">
        <v>22</v>
      </c>
      <c r="D17" s="28"/>
      <c r="E17" s="32"/>
      <c r="F17" s="25"/>
      <c r="G17" s="31"/>
    </row>
    <row r="18" spans="1:7" ht="15.75">
      <c r="A18" s="1"/>
      <c r="B18" s="21" t="s">
        <v>26</v>
      </c>
      <c r="C18" s="1"/>
      <c r="D18" s="1"/>
      <c r="E18" s="1"/>
      <c r="F18" s="33"/>
      <c r="G18" s="30"/>
    </row>
  </sheetData>
  <sheetProtection selectLockedCells="1" selectUnlockedCells="1"/>
  <mergeCells count="13">
    <mergeCell ref="F1:G1"/>
    <mergeCell ref="A2:G2"/>
    <mergeCell ref="A3:G3"/>
    <mergeCell ref="B5:B6"/>
    <mergeCell ref="C5:C6"/>
    <mergeCell ref="D5:D6"/>
    <mergeCell ref="E5:E6"/>
    <mergeCell ref="F5:F6"/>
    <mergeCell ref="G5:G6"/>
    <mergeCell ref="C14:D14"/>
    <mergeCell ref="C15:D15"/>
    <mergeCell ref="C16:D16"/>
    <mergeCell ref="C17:D17"/>
  </mergeCells>
  <printOptions/>
  <pageMargins left="0.2701388888888889" right="0.1798611111111111" top="0.1701388888888889" bottom="0.1701388888888889" header="0.5118055555555555" footer="0.5118055555555555"/>
  <pageSetup horizontalDpi="300" verticalDpi="3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7"/>
  <sheetViews>
    <sheetView view="pageBreakPreview" zoomScaleSheetLayoutView="100" workbookViewId="0" topLeftCell="A52">
      <selection activeCell="O69" sqref="O69"/>
    </sheetView>
  </sheetViews>
  <sheetFormatPr defaultColWidth="6.8515625" defaultRowHeight="12.75"/>
  <cols>
    <col min="1" max="1" width="6.28125" style="34" customWidth="1"/>
    <col min="2" max="2" width="54.421875" style="35" customWidth="1"/>
    <col min="3" max="3" width="11.421875" style="35" customWidth="1"/>
    <col min="4" max="4" width="10.421875" style="35" customWidth="1"/>
    <col min="5" max="5" width="14.00390625" style="35" customWidth="1"/>
    <col min="6" max="7" width="10.421875" style="35" customWidth="1"/>
    <col min="8" max="8" width="11.421875" style="35" customWidth="1"/>
    <col min="9" max="10" width="10.421875" style="35" customWidth="1"/>
    <col min="11" max="11" width="11.421875" style="35" customWidth="1"/>
    <col min="12" max="13" width="10.421875" style="35" customWidth="1"/>
    <col min="14" max="15" width="11.421875" style="35" customWidth="1"/>
    <col min="16" max="16" width="15.57421875" style="35" customWidth="1"/>
    <col min="17" max="16384" width="8.421875" style="35" customWidth="1"/>
  </cols>
  <sheetData>
    <row r="1" spans="10:16" ht="118.5" customHeight="1">
      <c r="J1" s="36"/>
      <c r="K1" s="36"/>
      <c r="L1" s="36"/>
      <c r="M1" s="37" t="s">
        <v>27</v>
      </c>
      <c r="N1" s="37"/>
      <c r="O1" s="37"/>
      <c r="P1" s="37"/>
    </row>
    <row r="2" spans="1:16" ht="54.75" customHeight="1">
      <c r="A2" s="38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7.25" customHeight="1">
      <c r="A3" s="38" t="s">
        <v>29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ht="14.25" customHeight="1">
      <c r="A4" s="39" t="s">
        <v>30</v>
      </c>
      <c r="B4" s="40" t="s">
        <v>31</v>
      </c>
      <c r="C4" s="41" t="s">
        <v>32</v>
      </c>
      <c r="D4" s="41"/>
      <c r="E4" s="41" t="s">
        <v>33</v>
      </c>
      <c r="F4" s="41"/>
      <c r="G4" s="41"/>
      <c r="H4" s="41" t="s">
        <v>34</v>
      </c>
      <c r="I4" s="41"/>
      <c r="J4" s="41"/>
      <c r="K4" s="42" t="s">
        <v>35</v>
      </c>
      <c r="L4" s="42"/>
      <c r="M4" s="42"/>
      <c r="N4" s="43" t="s">
        <v>36</v>
      </c>
      <c r="O4" s="43"/>
      <c r="P4" s="43"/>
    </row>
    <row r="5" spans="1:16" s="48" customFormat="1" ht="79.5" customHeight="1">
      <c r="A5" s="39"/>
      <c r="B5" s="40"/>
      <c r="C5" s="44" t="s">
        <v>37</v>
      </c>
      <c r="D5" s="44" t="s">
        <v>38</v>
      </c>
      <c r="E5" s="44" t="s">
        <v>37</v>
      </c>
      <c r="F5" s="44" t="s">
        <v>38</v>
      </c>
      <c r="G5" s="45" t="s">
        <v>39</v>
      </c>
      <c r="H5" s="45" t="s">
        <v>40</v>
      </c>
      <c r="I5" s="44" t="s">
        <v>38</v>
      </c>
      <c r="J5" s="45" t="s">
        <v>39</v>
      </c>
      <c r="K5" s="45" t="s">
        <v>40</v>
      </c>
      <c r="L5" s="44" t="s">
        <v>38</v>
      </c>
      <c r="M5" s="45" t="s">
        <v>39</v>
      </c>
      <c r="N5" s="46" t="s">
        <v>41</v>
      </c>
      <c r="O5" s="47" t="s">
        <v>42</v>
      </c>
      <c r="P5" s="46" t="s">
        <v>43</v>
      </c>
    </row>
    <row r="6" spans="1:16" ht="15.75">
      <c r="A6" s="10">
        <v>1</v>
      </c>
      <c r="B6" s="6">
        <v>2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  <c r="I6" s="49">
        <v>9</v>
      </c>
      <c r="J6" s="49">
        <v>10</v>
      </c>
      <c r="K6" s="6">
        <v>11</v>
      </c>
      <c r="L6" s="6">
        <v>12</v>
      </c>
      <c r="M6" s="6">
        <v>13</v>
      </c>
      <c r="N6" s="9">
        <v>14</v>
      </c>
      <c r="O6" s="9">
        <v>15</v>
      </c>
      <c r="P6" s="9">
        <v>16</v>
      </c>
    </row>
    <row r="7" spans="1:16" ht="15.75" customHeight="1">
      <c r="A7" s="50" t="s">
        <v>44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ht="108.75" customHeight="1">
      <c r="A8" s="10" t="s">
        <v>45</v>
      </c>
      <c r="B8" s="51" t="s">
        <v>46</v>
      </c>
      <c r="C8" s="52">
        <v>28</v>
      </c>
      <c r="D8" s="52">
        <v>241</v>
      </c>
      <c r="E8" s="52"/>
      <c r="F8" s="52"/>
      <c r="G8" s="52"/>
      <c r="H8" s="52">
        <v>126</v>
      </c>
      <c r="I8" s="52">
        <v>1005</v>
      </c>
      <c r="J8" s="52">
        <v>0</v>
      </c>
      <c r="K8" s="6"/>
      <c r="L8" s="6"/>
      <c r="M8" s="6"/>
      <c r="N8" s="53">
        <f aca="true" t="shared" si="0" ref="N8:N9">C8+E8+H8</f>
        <v>154</v>
      </c>
      <c r="O8" s="53">
        <f aca="true" t="shared" si="1" ref="O8:O9">D8+F8+I8+L8</f>
        <v>1246</v>
      </c>
      <c r="P8" s="53">
        <f aca="true" t="shared" si="2" ref="P8:P9">G8+J8+M8</f>
        <v>0</v>
      </c>
    </row>
    <row r="9" spans="1:16" ht="74.25" customHeight="1">
      <c r="A9" s="10"/>
      <c r="B9" s="54" t="s">
        <v>47</v>
      </c>
      <c r="C9" s="52">
        <v>28</v>
      </c>
      <c r="D9" s="52">
        <v>47</v>
      </c>
      <c r="E9" s="52"/>
      <c r="F9" s="52"/>
      <c r="G9" s="52"/>
      <c r="H9" s="52">
        <v>124</v>
      </c>
      <c r="I9" s="52">
        <v>225</v>
      </c>
      <c r="J9" s="52">
        <v>0</v>
      </c>
      <c r="K9" s="6"/>
      <c r="L9" s="6"/>
      <c r="M9" s="6"/>
      <c r="N9" s="53">
        <f t="shared" si="0"/>
        <v>152</v>
      </c>
      <c r="O9" s="53">
        <f t="shared" si="1"/>
        <v>272</v>
      </c>
      <c r="P9" s="53">
        <f t="shared" si="2"/>
        <v>0</v>
      </c>
    </row>
    <row r="10" spans="1:16" ht="98.25" customHeight="1">
      <c r="A10" s="55" t="s">
        <v>48</v>
      </c>
      <c r="B10" s="56" t="s">
        <v>49</v>
      </c>
      <c r="C10" s="52">
        <v>0</v>
      </c>
      <c r="D10" s="52">
        <v>0</v>
      </c>
      <c r="E10" s="52"/>
      <c r="F10" s="52"/>
      <c r="G10" s="52"/>
      <c r="H10" s="52">
        <v>0</v>
      </c>
      <c r="I10" s="52">
        <v>0</v>
      </c>
      <c r="J10" s="52">
        <v>0</v>
      </c>
      <c r="K10" s="6"/>
      <c r="L10" s="6"/>
      <c r="M10" s="6"/>
      <c r="N10" s="53">
        <f>SUM(C10+E10+H10+K10)</f>
        <v>0</v>
      </c>
      <c r="O10" s="53">
        <f>SUM(D10+F10+I10+L10)</f>
        <v>0</v>
      </c>
      <c r="P10" s="53">
        <f>SUM(G10+J10+M10)</f>
        <v>0</v>
      </c>
    </row>
    <row r="11" spans="1:16" ht="87.75" customHeight="1">
      <c r="A11" s="57"/>
      <c r="B11" s="54" t="s">
        <v>50</v>
      </c>
      <c r="C11" s="52">
        <v>28</v>
      </c>
      <c r="D11" s="52">
        <v>324</v>
      </c>
      <c r="E11" s="52"/>
      <c r="F11" s="52"/>
      <c r="G11" s="52"/>
      <c r="H11" s="52">
        <v>126</v>
      </c>
      <c r="I11" s="52">
        <v>1639</v>
      </c>
      <c r="J11" s="52">
        <v>0</v>
      </c>
      <c r="K11" s="6"/>
      <c r="L11" s="6"/>
      <c r="M11" s="6"/>
      <c r="N11" s="53">
        <f>C11+E11+H11</f>
        <v>154</v>
      </c>
      <c r="O11" s="53">
        <f>D11+F11+I11+L11</f>
        <v>1963</v>
      </c>
      <c r="P11" s="53">
        <f>G11+J11+M11</f>
        <v>0</v>
      </c>
    </row>
    <row r="12" spans="1:16" ht="114.75" customHeight="1">
      <c r="A12" s="58" t="s">
        <v>51</v>
      </c>
      <c r="B12" s="54" t="s">
        <v>52</v>
      </c>
      <c r="C12" s="52">
        <v>28</v>
      </c>
      <c r="D12" s="52">
        <v>350</v>
      </c>
      <c r="E12" s="52"/>
      <c r="F12" s="52"/>
      <c r="G12" s="52"/>
      <c r="H12" s="52">
        <v>126</v>
      </c>
      <c r="I12" s="52">
        <v>1885</v>
      </c>
      <c r="J12" s="52">
        <v>0</v>
      </c>
      <c r="K12" s="6"/>
      <c r="L12" s="6"/>
      <c r="M12" s="6"/>
      <c r="N12" s="53">
        <v>19</v>
      </c>
      <c r="O12" s="53">
        <f>SUM(D12+F12+I12)</f>
        <v>2235</v>
      </c>
      <c r="P12" s="53">
        <v>0</v>
      </c>
    </row>
    <row r="13" spans="1:16" ht="155.25" customHeight="1">
      <c r="A13" s="59"/>
      <c r="B13" s="54" t="s">
        <v>53</v>
      </c>
      <c r="C13" s="52">
        <v>21</v>
      </c>
      <c r="D13" s="52">
        <v>212</v>
      </c>
      <c r="E13" s="52"/>
      <c r="F13" s="52"/>
      <c r="G13" s="52"/>
      <c r="H13" s="52">
        <v>96</v>
      </c>
      <c r="I13" s="52">
        <v>1345</v>
      </c>
      <c r="J13" s="52">
        <v>0</v>
      </c>
      <c r="K13" s="6"/>
      <c r="L13" s="6"/>
      <c r="M13" s="6"/>
      <c r="N13" s="53">
        <f aca="true" t="shared" si="3" ref="N13:N22">C13+E13+H13</f>
        <v>117</v>
      </c>
      <c r="O13" s="53">
        <f aca="true" t="shared" si="4" ref="O13:O19">D13+F13+I13+L13</f>
        <v>1557</v>
      </c>
      <c r="P13" s="53">
        <f aca="true" t="shared" si="5" ref="P13:P22">G13+J13+M13</f>
        <v>0</v>
      </c>
    </row>
    <row r="14" spans="1:16" ht="37.5" customHeight="1">
      <c r="A14" s="60" t="s">
        <v>54</v>
      </c>
      <c r="B14" s="54" t="s">
        <v>55</v>
      </c>
      <c r="C14" s="52">
        <v>26</v>
      </c>
      <c r="D14" s="52">
        <v>315</v>
      </c>
      <c r="E14" s="52"/>
      <c r="F14" s="52"/>
      <c r="G14" s="52"/>
      <c r="H14" s="52">
        <v>111</v>
      </c>
      <c r="I14" s="52">
        <v>1534</v>
      </c>
      <c r="J14" s="52">
        <v>0</v>
      </c>
      <c r="K14" s="6"/>
      <c r="L14" s="6"/>
      <c r="M14" s="6"/>
      <c r="N14" s="53">
        <f t="shared" si="3"/>
        <v>137</v>
      </c>
      <c r="O14" s="53">
        <f t="shared" si="4"/>
        <v>1849</v>
      </c>
      <c r="P14" s="53">
        <f t="shared" si="5"/>
        <v>0</v>
      </c>
    </row>
    <row r="15" spans="1:16" ht="61.5" customHeight="1">
      <c r="A15" s="60"/>
      <c r="B15" s="54" t="s">
        <v>56</v>
      </c>
      <c r="C15" s="52">
        <v>4</v>
      </c>
      <c r="D15" s="52">
        <v>77</v>
      </c>
      <c r="E15" s="52"/>
      <c r="F15" s="52"/>
      <c r="G15" s="52"/>
      <c r="H15" s="52">
        <v>56</v>
      </c>
      <c r="I15" s="52">
        <v>562</v>
      </c>
      <c r="J15" s="52">
        <v>0</v>
      </c>
      <c r="K15" s="6"/>
      <c r="L15" s="6"/>
      <c r="M15" s="6"/>
      <c r="N15" s="53">
        <f t="shared" si="3"/>
        <v>60</v>
      </c>
      <c r="O15" s="53">
        <f t="shared" si="4"/>
        <v>639</v>
      </c>
      <c r="P15" s="53">
        <f t="shared" si="5"/>
        <v>0</v>
      </c>
    </row>
    <row r="16" spans="1:16" ht="39" customHeight="1">
      <c r="A16" s="60"/>
      <c r="B16" s="54" t="s">
        <v>57</v>
      </c>
      <c r="C16" s="52">
        <v>28</v>
      </c>
      <c r="D16" s="52">
        <v>139</v>
      </c>
      <c r="E16" s="52"/>
      <c r="F16" s="52"/>
      <c r="G16" s="52"/>
      <c r="H16" s="52">
        <v>125</v>
      </c>
      <c r="I16" s="52">
        <v>734</v>
      </c>
      <c r="J16" s="52">
        <v>0</v>
      </c>
      <c r="K16" s="6"/>
      <c r="L16" s="6"/>
      <c r="M16" s="6"/>
      <c r="N16" s="53">
        <f t="shared" si="3"/>
        <v>153</v>
      </c>
      <c r="O16" s="53">
        <f t="shared" si="4"/>
        <v>873</v>
      </c>
      <c r="P16" s="53">
        <f t="shared" si="5"/>
        <v>0</v>
      </c>
    </row>
    <row r="17" spans="1:16" ht="60">
      <c r="A17" s="60"/>
      <c r="B17" s="54" t="s">
        <v>58</v>
      </c>
      <c r="C17" s="61">
        <v>28</v>
      </c>
      <c r="D17" s="52">
        <v>225</v>
      </c>
      <c r="E17" s="52"/>
      <c r="F17" s="52"/>
      <c r="G17" s="52"/>
      <c r="H17" s="52">
        <v>104</v>
      </c>
      <c r="I17" s="52">
        <v>956</v>
      </c>
      <c r="J17" s="52">
        <v>0</v>
      </c>
      <c r="K17" s="6"/>
      <c r="L17" s="6"/>
      <c r="M17" s="6"/>
      <c r="N17" s="53">
        <f t="shared" si="3"/>
        <v>132</v>
      </c>
      <c r="O17" s="53">
        <f t="shared" si="4"/>
        <v>1181</v>
      </c>
      <c r="P17" s="53">
        <f t="shared" si="5"/>
        <v>0</v>
      </c>
    </row>
    <row r="18" spans="1:16" ht="60">
      <c r="A18" s="60"/>
      <c r="B18" s="62" t="s">
        <v>59</v>
      </c>
      <c r="C18" s="52">
        <v>3</v>
      </c>
      <c r="D18" s="52">
        <v>32</v>
      </c>
      <c r="E18" s="52"/>
      <c r="F18" s="52"/>
      <c r="G18" s="52"/>
      <c r="H18" s="52">
        <v>12</v>
      </c>
      <c r="I18" s="52">
        <v>143</v>
      </c>
      <c r="J18" s="52">
        <v>0</v>
      </c>
      <c r="K18" s="6"/>
      <c r="L18" s="6"/>
      <c r="M18" s="6"/>
      <c r="N18" s="53">
        <f t="shared" si="3"/>
        <v>15</v>
      </c>
      <c r="O18" s="53">
        <f t="shared" si="4"/>
        <v>175</v>
      </c>
      <c r="P18" s="53">
        <f t="shared" si="5"/>
        <v>0</v>
      </c>
    </row>
    <row r="19" spans="1:16" ht="60">
      <c r="A19" s="60"/>
      <c r="B19" s="63" t="s">
        <v>60</v>
      </c>
      <c r="C19" s="52"/>
      <c r="D19" s="52"/>
      <c r="E19" s="52"/>
      <c r="F19" s="52"/>
      <c r="G19" s="52"/>
      <c r="H19" s="52">
        <v>0</v>
      </c>
      <c r="I19" s="52">
        <v>0</v>
      </c>
      <c r="J19" s="52">
        <v>0</v>
      </c>
      <c r="K19" s="6"/>
      <c r="L19" s="6"/>
      <c r="M19" s="6"/>
      <c r="N19" s="53">
        <f t="shared" si="3"/>
        <v>0</v>
      </c>
      <c r="O19" s="53">
        <f t="shared" si="4"/>
        <v>0</v>
      </c>
      <c r="P19" s="53">
        <f t="shared" si="5"/>
        <v>0</v>
      </c>
    </row>
    <row r="20" spans="1:16" ht="56.25" customHeight="1">
      <c r="A20" s="60"/>
      <c r="B20" s="54" t="s">
        <v>61</v>
      </c>
      <c r="C20" s="52">
        <v>25</v>
      </c>
      <c r="D20" s="52">
        <v>141</v>
      </c>
      <c r="E20" s="52"/>
      <c r="F20" s="52"/>
      <c r="G20" s="52"/>
      <c r="H20" s="52">
        <v>111</v>
      </c>
      <c r="I20" s="52">
        <v>774</v>
      </c>
      <c r="J20" s="52">
        <v>0</v>
      </c>
      <c r="K20" s="6"/>
      <c r="L20" s="6"/>
      <c r="M20" s="6"/>
      <c r="N20" s="53">
        <f t="shared" si="3"/>
        <v>136</v>
      </c>
      <c r="O20" s="53">
        <f>D20+F20+I20+L8</f>
        <v>915</v>
      </c>
      <c r="P20" s="53">
        <f t="shared" si="5"/>
        <v>0</v>
      </c>
    </row>
    <row r="21" spans="1:16" ht="62.25" customHeight="1">
      <c r="A21" s="60"/>
      <c r="B21" s="54" t="s">
        <v>62</v>
      </c>
      <c r="C21" s="52">
        <v>27</v>
      </c>
      <c r="D21" s="52">
        <v>253</v>
      </c>
      <c r="E21" s="52"/>
      <c r="F21" s="52"/>
      <c r="G21" s="52"/>
      <c r="H21" s="52">
        <v>123</v>
      </c>
      <c r="I21" s="52">
        <v>1148</v>
      </c>
      <c r="J21" s="52">
        <v>0</v>
      </c>
      <c r="K21" s="6"/>
      <c r="L21" s="6"/>
      <c r="M21" s="6"/>
      <c r="N21" s="53">
        <f t="shared" si="3"/>
        <v>150</v>
      </c>
      <c r="O21" s="53">
        <f aca="true" t="shared" si="6" ref="O21:O22">D21+F21+I21+L21</f>
        <v>1401</v>
      </c>
      <c r="P21" s="53">
        <f t="shared" si="5"/>
        <v>0</v>
      </c>
    </row>
    <row r="22" spans="1:16" ht="54.75" customHeight="1">
      <c r="A22" s="60"/>
      <c r="B22" s="54" t="s">
        <v>63</v>
      </c>
      <c r="C22" s="52">
        <v>19</v>
      </c>
      <c r="D22" s="52">
        <v>158</v>
      </c>
      <c r="E22" s="52"/>
      <c r="F22" s="52"/>
      <c r="G22" s="52"/>
      <c r="H22" s="52">
        <v>61</v>
      </c>
      <c r="I22" s="52">
        <v>489</v>
      </c>
      <c r="J22" s="52">
        <v>0</v>
      </c>
      <c r="K22" s="6"/>
      <c r="L22" s="6"/>
      <c r="M22" s="6"/>
      <c r="N22" s="53">
        <f t="shared" si="3"/>
        <v>80</v>
      </c>
      <c r="O22" s="53">
        <f t="shared" si="6"/>
        <v>647</v>
      </c>
      <c r="P22" s="53">
        <f t="shared" si="5"/>
        <v>0</v>
      </c>
    </row>
    <row r="23" spans="1:16" ht="26.25" customHeight="1">
      <c r="A23" s="60"/>
      <c r="B23" s="64" t="s">
        <v>64</v>
      </c>
      <c r="C23" s="52"/>
      <c r="D23" s="52"/>
      <c r="E23" s="52"/>
      <c r="F23" s="52"/>
      <c r="G23" s="52"/>
      <c r="H23" s="52"/>
      <c r="I23" s="52"/>
      <c r="J23" s="52"/>
      <c r="K23" s="6"/>
      <c r="L23" s="6"/>
      <c r="M23" s="6"/>
      <c r="N23" s="53"/>
      <c r="O23" s="53"/>
      <c r="P23" s="53"/>
    </row>
    <row r="24" spans="1:16" ht="30.75" customHeight="1">
      <c r="A24" s="60"/>
      <c r="B24" s="54" t="s">
        <v>65</v>
      </c>
      <c r="C24" s="52">
        <v>21</v>
      </c>
      <c r="D24" s="52">
        <v>156</v>
      </c>
      <c r="E24" s="52"/>
      <c r="F24" s="52"/>
      <c r="G24" s="52"/>
      <c r="H24" s="52">
        <v>92</v>
      </c>
      <c r="I24" s="52">
        <v>738</v>
      </c>
      <c r="J24" s="52">
        <v>0</v>
      </c>
      <c r="K24" s="6"/>
      <c r="L24" s="6"/>
      <c r="M24" s="6"/>
      <c r="N24" s="53">
        <f aca="true" t="shared" si="7" ref="N24:N27">C24+E24+H24</f>
        <v>113</v>
      </c>
      <c r="O24" s="53">
        <f aca="true" t="shared" si="8" ref="O24:O27">D24+F24+I24+L24</f>
        <v>894</v>
      </c>
      <c r="P24" s="53">
        <f aca="true" t="shared" si="9" ref="P24:P27">G24+J24+M24</f>
        <v>0</v>
      </c>
    </row>
    <row r="25" spans="1:16" ht="45" customHeight="1">
      <c r="A25" s="60"/>
      <c r="B25" s="54" t="s">
        <v>66</v>
      </c>
      <c r="C25" s="52">
        <v>21</v>
      </c>
      <c r="D25" s="52">
        <v>127</v>
      </c>
      <c r="E25" s="52"/>
      <c r="F25" s="52"/>
      <c r="G25" s="52"/>
      <c r="H25" s="52">
        <v>88</v>
      </c>
      <c r="I25" s="52">
        <v>534</v>
      </c>
      <c r="J25" s="52">
        <v>0</v>
      </c>
      <c r="K25" s="6"/>
      <c r="L25" s="6"/>
      <c r="M25" s="6"/>
      <c r="N25" s="53">
        <f t="shared" si="7"/>
        <v>109</v>
      </c>
      <c r="O25" s="53">
        <f t="shared" si="8"/>
        <v>661</v>
      </c>
      <c r="P25" s="53">
        <f t="shared" si="9"/>
        <v>0</v>
      </c>
    </row>
    <row r="26" spans="1:16" ht="45" customHeight="1">
      <c r="A26" s="60"/>
      <c r="B26" s="54" t="s">
        <v>67</v>
      </c>
      <c r="C26" s="52">
        <v>28</v>
      </c>
      <c r="D26" s="52">
        <v>45</v>
      </c>
      <c r="E26" s="52"/>
      <c r="F26" s="52"/>
      <c r="G26" s="52"/>
      <c r="H26" s="52">
        <v>125</v>
      </c>
      <c r="I26" s="52">
        <v>244</v>
      </c>
      <c r="J26" s="52">
        <v>0</v>
      </c>
      <c r="K26" s="6"/>
      <c r="L26" s="6"/>
      <c r="M26" s="6"/>
      <c r="N26" s="53">
        <f t="shared" si="7"/>
        <v>153</v>
      </c>
      <c r="O26" s="53">
        <f t="shared" si="8"/>
        <v>289</v>
      </c>
      <c r="P26" s="53">
        <f t="shared" si="9"/>
        <v>0</v>
      </c>
    </row>
    <row r="27" spans="1:16" ht="84" customHeight="1">
      <c r="A27" s="60"/>
      <c r="B27" s="54" t="s">
        <v>68</v>
      </c>
      <c r="C27" s="52">
        <v>21</v>
      </c>
      <c r="D27" s="52">
        <v>21</v>
      </c>
      <c r="E27" s="52"/>
      <c r="F27" s="52"/>
      <c r="G27" s="52"/>
      <c r="H27" s="52">
        <v>93</v>
      </c>
      <c r="I27" s="52">
        <v>120</v>
      </c>
      <c r="J27" s="52">
        <v>0</v>
      </c>
      <c r="K27" s="6"/>
      <c r="L27" s="6"/>
      <c r="M27" s="6"/>
      <c r="N27" s="53">
        <f t="shared" si="7"/>
        <v>114</v>
      </c>
      <c r="O27" s="53">
        <f t="shared" si="8"/>
        <v>141</v>
      </c>
      <c r="P27" s="53">
        <f t="shared" si="9"/>
        <v>0</v>
      </c>
    </row>
    <row r="28" spans="1:16" ht="15.75" customHeight="1">
      <c r="A28" s="50" t="s">
        <v>44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</row>
    <row r="29" spans="1:16" ht="84" customHeight="1">
      <c r="A29" s="10" t="s">
        <v>69</v>
      </c>
      <c r="B29" s="65" t="s">
        <v>70</v>
      </c>
      <c r="C29" s="66">
        <v>28</v>
      </c>
      <c r="D29" s="66">
        <v>29</v>
      </c>
      <c r="E29" s="66"/>
      <c r="F29" s="66"/>
      <c r="G29" s="66"/>
      <c r="H29" s="66">
        <v>125</v>
      </c>
      <c r="I29" s="66">
        <v>140</v>
      </c>
      <c r="J29" s="66">
        <v>0</v>
      </c>
      <c r="K29" s="50"/>
      <c r="L29" s="50"/>
      <c r="M29" s="50"/>
      <c r="N29" s="53">
        <f aca="true" t="shared" si="10" ref="N29:N37">C29+E29+H29</f>
        <v>153</v>
      </c>
      <c r="O29" s="53">
        <f aca="true" t="shared" si="11" ref="O29:O37">D29+F29+I29+L29</f>
        <v>169</v>
      </c>
      <c r="P29" s="53">
        <f aca="true" t="shared" si="12" ref="P29:P37">G29+J29+M29</f>
        <v>0</v>
      </c>
    </row>
    <row r="30" spans="1:16" ht="61.5" customHeight="1">
      <c r="A30" s="10" t="s">
        <v>71</v>
      </c>
      <c r="B30" s="65" t="s">
        <v>72</v>
      </c>
      <c r="C30" s="66"/>
      <c r="D30" s="66"/>
      <c r="E30" s="66"/>
      <c r="F30" s="66"/>
      <c r="G30" s="66"/>
      <c r="H30" s="66"/>
      <c r="I30" s="66"/>
      <c r="J30" s="66"/>
      <c r="K30" s="50"/>
      <c r="L30" s="50"/>
      <c r="M30" s="50"/>
      <c r="N30" s="53">
        <f t="shared" si="10"/>
        <v>0</v>
      </c>
      <c r="O30" s="53">
        <f t="shared" si="11"/>
        <v>0</v>
      </c>
      <c r="P30" s="53">
        <f t="shared" si="12"/>
        <v>0</v>
      </c>
    </row>
    <row r="31" spans="1:16" ht="15.75">
      <c r="A31" s="67" t="s">
        <v>73</v>
      </c>
      <c r="B31" s="65" t="s">
        <v>74</v>
      </c>
      <c r="C31" s="66"/>
      <c r="D31" s="66"/>
      <c r="E31" s="66"/>
      <c r="F31" s="66"/>
      <c r="G31" s="66"/>
      <c r="H31" s="66"/>
      <c r="I31" s="66"/>
      <c r="J31" s="66"/>
      <c r="K31" s="50"/>
      <c r="L31" s="50"/>
      <c r="M31" s="50"/>
      <c r="N31" s="53">
        <f t="shared" si="10"/>
        <v>0</v>
      </c>
      <c r="O31" s="53">
        <f t="shared" si="11"/>
        <v>0</v>
      </c>
      <c r="P31" s="53">
        <f t="shared" si="12"/>
        <v>0</v>
      </c>
    </row>
    <row r="32" spans="1:16" ht="86.25" customHeight="1">
      <c r="A32" s="10" t="s">
        <v>75</v>
      </c>
      <c r="B32" s="65" t="s">
        <v>76</v>
      </c>
      <c r="C32" s="66"/>
      <c r="D32" s="66"/>
      <c r="E32" s="66"/>
      <c r="F32" s="66"/>
      <c r="G32" s="66"/>
      <c r="H32" s="66"/>
      <c r="I32" s="66"/>
      <c r="J32" s="66"/>
      <c r="K32" s="50"/>
      <c r="L32" s="50"/>
      <c r="M32" s="50"/>
      <c r="N32" s="53">
        <f t="shared" si="10"/>
        <v>0</v>
      </c>
      <c r="O32" s="53">
        <f t="shared" si="11"/>
        <v>0</v>
      </c>
      <c r="P32" s="53">
        <f t="shared" si="12"/>
        <v>0</v>
      </c>
    </row>
    <row r="33" spans="1:16" ht="24" customHeight="1">
      <c r="A33" s="10" t="s">
        <v>77</v>
      </c>
      <c r="B33" s="68" t="s">
        <v>78</v>
      </c>
      <c r="C33" s="66"/>
      <c r="D33" s="66"/>
      <c r="E33" s="66"/>
      <c r="F33" s="66"/>
      <c r="G33" s="66"/>
      <c r="H33" s="66"/>
      <c r="I33" s="66"/>
      <c r="J33" s="66"/>
      <c r="K33" s="50"/>
      <c r="L33" s="50"/>
      <c r="M33" s="50"/>
      <c r="N33" s="53">
        <f t="shared" si="10"/>
        <v>0</v>
      </c>
      <c r="O33" s="53">
        <f t="shared" si="11"/>
        <v>0</v>
      </c>
      <c r="P33" s="53">
        <f t="shared" si="12"/>
        <v>0</v>
      </c>
    </row>
    <row r="34" spans="1:16" ht="15.75">
      <c r="A34" s="10"/>
      <c r="B34" s="68" t="s">
        <v>79</v>
      </c>
      <c r="C34" s="66"/>
      <c r="D34" s="66"/>
      <c r="E34" s="66"/>
      <c r="F34" s="66"/>
      <c r="G34" s="66"/>
      <c r="H34" s="66"/>
      <c r="I34" s="66"/>
      <c r="J34" s="66"/>
      <c r="K34" s="50"/>
      <c r="L34" s="50"/>
      <c r="M34" s="50"/>
      <c r="N34" s="53">
        <f t="shared" si="10"/>
        <v>0</v>
      </c>
      <c r="O34" s="53">
        <f t="shared" si="11"/>
        <v>0</v>
      </c>
      <c r="P34" s="53">
        <f t="shared" si="12"/>
        <v>0</v>
      </c>
    </row>
    <row r="35" spans="1:16" ht="46.5" customHeight="1">
      <c r="A35" s="10"/>
      <c r="B35" s="68" t="s">
        <v>80</v>
      </c>
      <c r="C35" s="66">
        <v>28</v>
      </c>
      <c r="D35" s="66">
        <v>77</v>
      </c>
      <c r="E35" s="66"/>
      <c r="F35" s="66"/>
      <c r="G35" s="66"/>
      <c r="H35" s="66">
        <v>125</v>
      </c>
      <c r="I35" s="66">
        <v>428</v>
      </c>
      <c r="J35" s="66">
        <v>0</v>
      </c>
      <c r="K35" s="50"/>
      <c r="L35" s="50"/>
      <c r="M35" s="50"/>
      <c r="N35" s="53">
        <f t="shared" si="10"/>
        <v>153</v>
      </c>
      <c r="O35" s="53">
        <f t="shared" si="11"/>
        <v>505</v>
      </c>
      <c r="P35" s="53">
        <f t="shared" si="12"/>
        <v>0</v>
      </c>
    </row>
    <row r="36" spans="1:16" ht="15.75">
      <c r="A36" s="10"/>
      <c r="B36" s="68" t="s">
        <v>81</v>
      </c>
      <c r="C36" s="66">
        <v>12</v>
      </c>
      <c r="D36" s="66">
        <v>14</v>
      </c>
      <c r="E36" s="66"/>
      <c r="F36" s="66"/>
      <c r="G36" s="66"/>
      <c r="H36" s="66">
        <v>34</v>
      </c>
      <c r="I36" s="66">
        <v>63</v>
      </c>
      <c r="J36" s="66">
        <v>0</v>
      </c>
      <c r="K36" s="50"/>
      <c r="L36" s="50"/>
      <c r="M36" s="50"/>
      <c r="N36" s="53">
        <f t="shared" si="10"/>
        <v>46</v>
      </c>
      <c r="O36" s="53">
        <f t="shared" si="11"/>
        <v>77</v>
      </c>
      <c r="P36" s="53">
        <f t="shared" si="12"/>
        <v>0</v>
      </c>
    </row>
    <row r="37" spans="1:16" ht="29.25" customHeight="1">
      <c r="A37" s="10"/>
      <c r="B37" s="68" t="s">
        <v>82</v>
      </c>
      <c r="C37" s="66"/>
      <c r="D37" s="66"/>
      <c r="E37" s="66"/>
      <c r="F37" s="66"/>
      <c r="G37" s="66"/>
      <c r="H37" s="66">
        <v>0</v>
      </c>
      <c r="I37" s="66">
        <v>0</v>
      </c>
      <c r="J37" s="66">
        <v>0</v>
      </c>
      <c r="K37" s="50"/>
      <c r="L37" s="50"/>
      <c r="M37" s="50"/>
      <c r="N37" s="53">
        <f t="shared" si="10"/>
        <v>0</v>
      </c>
      <c r="O37" s="53">
        <f t="shared" si="11"/>
        <v>0</v>
      </c>
      <c r="P37" s="53">
        <f t="shared" si="12"/>
        <v>0</v>
      </c>
    </row>
    <row r="38" spans="1:16" ht="29.25" customHeight="1">
      <c r="A38" s="10"/>
      <c r="B38" s="69" t="s">
        <v>83</v>
      </c>
      <c r="C38" s="66"/>
      <c r="D38" s="66"/>
      <c r="E38" s="66"/>
      <c r="F38" s="66"/>
      <c r="G38" s="66"/>
      <c r="H38" s="66"/>
      <c r="I38" s="66"/>
      <c r="J38" s="66"/>
      <c r="K38" s="50"/>
      <c r="L38" s="50"/>
      <c r="M38" s="50"/>
      <c r="N38" s="53"/>
      <c r="O38" s="53"/>
      <c r="P38" s="53"/>
    </row>
    <row r="39" spans="1:16" ht="15.75">
      <c r="A39" s="10"/>
      <c r="B39" s="68" t="s">
        <v>84</v>
      </c>
      <c r="C39" s="66"/>
      <c r="D39" s="66"/>
      <c r="E39" s="66"/>
      <c r="F39" s="66"/>
      <c r="G39" s="66"/>
      <c r="H39" s="66">
        <v>0</v>
      </c>
      <c r="I39" s="66">
        <v>0</v>
      </c>
      <c r="J39" s="66">
        <v>0</v>
      </c>
      <c r="K39" s="50"/>
      <c r="L39" s="50"/>
      <c r="M39" s="50"/>
      <c r="N39" s="53">
        <f aca="true" t="shared" si="13" ref="N39:N45">C39+E39+H39</f>
        <v>0</v>
      </c>
      <c r="O39" s="53">
        <f aca="true" t="shared" si="14" ref="O39:O45">D39+F39+I39+L39</f>
        <v>0</v>
      </c>
      <c r="P39" s="53">
        <f aca="true" t="shared" si="15" ref="P39:P45">G39+J39+M39</f>
        <v>0</v>
      </c>
    </row>
    <row r="40" spans="1:16" ht="27.75" customHeight="1">
      <c r="A40" s="10"/>
      <c r="B40" s="68" t="s">
        <v>85</v>
      </c>
      <c r="C40" s="66">
        <v>28</v>
      </c>
      <c r="D40" s="66">
        <v>241</v>
      </c>
      <c r="E40" s="66"/>
      <c r="F40" s="66"/>
      <c r="G40" s="66"/>
      <c r="H40" s="66">
        <v>125</v>
      </c>
      <c r="I40" s="66">
        <v>1298</v>
      </c>
      <c r="J40" s="66">
        <v>0</v>
      </c>
      <c r="K40" s="50"/>
      <c r="L40" s="50"/>
      <c r="M40" s="50"/>
      <c r="N40" s="53">
        <f t="shared" si="13"/>
        <v>153</v>
      </c>
      <c r="O40" s="53">
        <f t="shared" si="14"/>
        <v>1539</v>
      </c>
      <c r="P40" s="53">
        <f t="shared" si="15"/>
        <v>0</v>
      </c>
    </row>
    <row r="41" spans="1:16" ht="84.75" customHeight="1">
      <c r="A41" s="10" t="s">
        <v>86</v>
      </c>
      <c r="B41" s="68" t="s">
        <v>87</v>
      </c>
      <c r="C41" s="66"/>
      <c r="D41" s="66"/>
      <c r="E41" s="66"/>
      <c r="F41" s="66"/>
      <c r="G41" s="66"/>
      <c r="H41" s="66"/>
      <c r="I41" s="66"/>
      <c r="J41" s="66"/>
      <c r="K41" s="50"/>
      <c r="L41" s="50"/>
      <c r="M41" s="50"/>
      <c r="N41" s="53">
        <f t="shared" si="13"/>
        <v>0</v>
      </c>
      <c r="O41" s="53">
        <f t="shared" si="14"/>
        <v>0</v>
      </c>
      <c r="P41" s="53">
        <f t="shared" si="15"/>
        <v>0</v>
      </c>
    </row>
    <row r="42" spans="1:16" ht="60">
      <c r="A42" s="10"/>
      <c r="B42" s="68" t="s">
        <v>88</v>
      </c>
      <c r="C42" s="66">
        <v>26</v>
      </c>
      <c r="D42" s="66">
        <v>52</v>
      </c>
      <c r="E42" s="66"/>
      <c r="F42" s="66"/>
      <c r="G42" s="66"/>
      <c r="H42" s="66">
        <v>124</v>
      </c>
      <c r="I42" s="66">
        <v>280</v>
      </c>
      <c r="J42" s="66">
        <v>0</v>
      </c>
      <c r="K42" s="50"/>
      <c r="L42" s="50"/>
      <c r="M42" s="50"/>
      <c r="N42" s="53">
        <f t="shared" si="13"/>
        <v>150</v>
      </c>
      <c r="O42" s="53">
        <f t="shared" si="14"/>
        <v>332</v>
      </c>
      <c r="P42" s="53">
        <f t="shared" si="15"/>
        <v>0</v>
      </c>
    </row>
    <row r="43" spans="1:16" ht="39.75" customHeight="1">
      <c r="A43" s="10"/>
      <c r="B43" s="68" t="s">
        <v>89</v>
      </c>
      <c r="C43" s="66"/>
      <c r="D43" s="66"/>
      <c r="E43" s="66"/>
      <c r="F43" s="66"/>
      <c r="G43" s="66"/>
      <c r="H43" s="66"/>
      <c r="I43" s="66"/>
      <c r="J43" s="66"/>
      <c r="K43" s="50"/>
      <c r="L43" s="50"/>
      <c r="M43" s="50"/>
      <c r="N43" s="53">
        <f t="shared" si="13"/>
        <v>0</v>
      </c>
      <c r="O43" s="53">
        <f t="shared" si="14"/>
        <v>0</v>
      </c>
      <c r="P43" s="53">
        <f t="shared" si="15"/>
        <v>0</v>
      </c>
    </row>
    <row r="44" spans="1:16" ht="90" customHeight="1">
      <c r="A44" s="10" t="s">
        <v>90</v>
      </c>
      <c r="B44" s="68" t="s">
        <v>91</v>
      </c>
      <c r="C44" s="66">
        <v>17</v>
      </c>
      <c r="D44" s="66">
        <v>33</v>
      </c>
      <c r="E44" s="66"/>
      <c r="F44" s="66"/>
      <c r="G44" s="66"/>
      <c r="H44" s="66">
        <v>70</v>
      </c>
      <c r="I44" s="66">
        <v>165</v>
      </c>
      <c r="J44" s="66">
        <v>0</v>
      </c>
      <c r="K44" s="50"/>
      <c r="L44" s="50"/>
      <c r="M44" s="50"/>
      <c r="N44" s="53">
        <f t="shared" si="13"/>
        <v>87</v>
      </c>
      <c r="O44" s="53">
        <f t="shared" si="14"/>
        <v>198</v>
      </c>
      <c r="P44" s="53">
        <f t="shared" si="15"/>
        <v>0</v>
      </c>
    </row>
    <row r="45" spans="1:16" ht="34.5" customHeight="1">
      <c r="A45" s="10" t="s">
        <v>92</v>
      </c>
      <c r="B45" s="69" t="s">
        <v>93</v>
      </c>
      <c r="C45" s="66"/>
      <c r="D45" s="66"/>
      <c r="E45" s="66"/>
      <c r="F45" s="66"/>
      <c r="G45" s="66"/>
      <c r="H45" s="66"/>
      <c r="I45" s="66"/>
      <c r="J45" s="66"/>
      <c r="K45" s="50"/>
      <c r="L45" s="50"/>
      <c r="M45" s="50"/>
      <c r="N45" s="53">
        <f t="shared" si="13"/>
        <v>0</v>
      </c>
      <c r="O45" s="53">
        <f t="shared" si="14"/>
        <v>0</v>
      </c>
      <c r="P45" s="53">
        <f t="shared" si="15"/>
        <v>0</v>
      </c>
    </row>
    <row r="46" spans="1:16" ht="15.75" customHeight="1">
      <c r="A46" s="50" t="s">
        <v>94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</row>
    <row r="47" spans="1:16" ht="24" customHeight="1">
      <c r="A47" s="10" t="s">
        <v>95</v>
      </c>
      <c r="B47" s="70" t="s">
        <v>96</v>
      </c>
      <c r="C47" s="61">
        <v>28</v>
      </c>
      <c r="D47" s="61">
        <v>274</v>
      </c>
      <c r="E47" s="66"/>
      <c r="F47" s="66"/>
      <c r="G47" s="66"/>
      <c r="H47" s="66">
        <v>125</v>
      </c>
      <c r="I47" s="66">
        <v>1654</v>
      </c>
      <c r="J47" s="66">
        <v>0</v>
      </c>
      <c r="K47" s="50"/>
      <c r="L47" s="50"/>
      <c r="M47" s="50"/>
      <c r="N47" s="53">
        <f aca="true" t="shared" si="16" ref="N47:N50">C47+E47+H47</f>
        <v>153</v>
      </c>
      <c r="O47" s="53">
        <f aca="true" t="shared" si="17" ref="O47:O50">D47+F47+I47+L47</f>
        <v>1928</v>
      </c>
      <c r="P47" s="53">
        <f aca="true" t="shared" si="18" ref="P47:P50">G47+J47+M47</f>
        <v>0</v>
      </c>
    </row>
    <row r="48" spans="1:16" ht="36">
      <c r="A48" s="10"/>
      <c r="B48" s="70" t="s">
        <v>97</v>
      </c>
      <c r="C48" s="66">
        <v>28</v>
      </c>
      <c r="D48" s="66">
        <v>1169</v>
      </c>
      <c r="E48" s="66"/>
      <c r="F48" s="66"/>
      <c r="G48" s="66"/>
      <c r="H48" s="66">
        <v>125</v>
      </c>
      <c r="I48" s="66">
        <v>5079</v>
      </c>
      <c r="J48" s="66">
        <v>0</v>
      </c>
      <c r="K48" s="50"/>
      <c r="L48" s="50"/>
      <c r="M48" s="50"/>
      <c r="N48" s="53">
        <f t="shared" si="16"/>
        <v>153</v>
      </c>
      <c r="O48" s="53">
        <f t="shared" si="17"/>
        <v>6248</v>
      </c>
      <c r="P48" s="53">
        <f t="shared" si="18"/>
        <v>0</v>
      </c>
    </row>
    <row r="49" spans="1:16" ht="36">
      <c r="A49" s="60" t="s">
        <v>98</v>
      </c>
      <c r="B49" s="70" t="s">
        <v>99</v>
      </c>
      <c r="C49" s="66"/>
      <c r="D49" s="66"/>
      <c r="E49" s="66"/>
      <c r="F49" s="66"/>
      <c r="G49" s="66"/>
      <c r="H49" s="66"/>
      <c r="I49" s="66"/>
      <c r="J49" s="66"/>
      <c r="K49" s="50"/>
      <c r="L49" s="50"/>
      <c r="M49" s="50"/>
      <c r="N49" s="53">
        <f t="shared" si="16"/>
        <v>0</v>
      </c>
      <c r="O49" s="53">
        <f t="shared" si="17"/>
        <v>0</v>
      </c>
      <c r="P49" s="53">
        <f t="shared" si="18"/>
        <v>0</v>
      </c>
    </row>
    <row r="50" spans="1:16" ht="109.5" customHeight="1">
      <c r="A50" s="50" t="s">
        <v>100</v>
      </c>
      <c r="B50" s="70" t="s">
        <v>101</v>
      </c>
      <c r="C50" s="66">
        <v>28</v>
      </c>
      <c r="D50" s="66">
        <v>29</v>
      </c>
      <c r="E50" s="66"/>
      <c r="F50" s="66"/>
      <c r="G50" s="66"/>
      <c r="H50" s="66">
        <v>124</v>
      </c>
      <c r="I50" s="66">
        <v>141</v>
      </c>
      <c r="J50" s="66">
        <v>0</v>
      </c>
      <c r="K50" s="50"/>
      <c r="L50" s="50"/>
      <c r="M50" s="50"/>
      <c r="N50" s="53">
        <f t="shared" si="16"/>
        <v>152</v>
      </c>
      <c r="O50" s="53">
        <f t="shared" si="17"/>
        <v>170</v>
      </c>
      <c r="P50" s="53">
        <f t="shared" si="18"/>
        <v>0</v>
      </c>
    </row>
    <row r="51" spans="1:16" ht="15.75" customHeight="1">
      <c r="A51" s="50" t="s">
        <v>102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</row>
    <row r="52" spans="1:16" ht="122.25" customHeight="1">
      <c r="A52" s="10" t="s">
        <v>103</v>
      </c>
      <c r="B52" s="70" t="s">
        <v>104</v>
      </c>
      <c r="C52" s="66">
        <v>28</v>
      </c>
      <c r="D52" s="66">
        <v>1145</v>
      </c>
      <c r="E52" s="66"/>
      <c r="F52" s="66"/>
      <c r="G52" s="66"/>
      <c r="H52" s="66">
        <v>119</v>
      </c>
      <c r="I52" s="66">
        <v>5021</v>
      </c>
      <c r="J52" s="66">
        <v>0</v>
      </c>
      <c r="K52" s="50"/>
      <c r="L52" s="50"/>
      <c r="M52" s="50"/>
      <c r="N52" s="53">
        <f>C52+E52+H52</f>
        <v>147</v>
      </c>
      <c r="O52" s="53">
        <f>D52+F52+I52+L52</f>
        <v>6166</v>
      </c>
      <c r="P52" s="53">
        <f>G52+J52+M52</f>
        <v>0</v>
      </c>
    </row>
    <row r="53" spans="1:16" ht="15.75" customHeight="1">
      <c r="A53" s="50" t="s">
        <v>105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</row>
    <row r="54" spans="1:16" ht="15.75">
      <c r="A54" s="10" t="s">
        <v>106</v>
      </c>
      <c r="B54" s="71"/>
      <c r="C54" s="72"/>
      <c r="D54" s="72"/>
      <c r="E54" s="72"/>
      <c r="F54" s="72"/>
      <c r="G54" s="72"/>
      <c r="H54" s="72"/>
      <c r="I54" s="72"/>
      <c r="J54" s="72"/>
      <c r="K54" s="50"/>
      <c r="L54" s="50"/>
      <c r="M54" s="50"/>
      <c r="N54" s="53"/>
      <c r="O54" s="53"/>
      <c r="P54" s="53"/>
    </row>
    <row r="55" spans="1:16" ht="15.75">
      <c r="A55" s="73"/>
      <c r="B55" s="54"/>
      <c r="C55" s="52"/>
      <c r="D55" s="52"/>
      <c r="E55" s="52"/>
      <c r="F55" s="52"/>
      <c r="G55" s="52"/>
      <c r="H55" s="52"/>
      <c r="I55" s="52"/>
      <c r="J55" s="52"/>
      <c r="K55" s="6"/>
      <c r="L55" s="6"/>
      <c r="M55" s="6"/>
      <c r="N55" s="53"/>
      <c r="O55" s="53"/>
      <c r="P55" s="53"/>
    </row>
    <row r="56" spans="1:16" ht="15.75">
      <c r="A56" s="73"/>
      <c r="B56" s="54"/>
      <c r="C56" s="52"/>
      <c r="D56" s="52"/>
      <c r="E56" s="52"/>
      <c r="F56" s="52"/>
      <c r="G56" s="52"/>
      <c r="H56" s="52"/>
      <c r="I56" s="52"/>
      <c r="J56" s="52"/>
      <c r="K56" s="6"/>
      <c r="L56" s="6"/>
      <c r="M56" s="6"/>
      <c r="N56" s="53"/>
      <c r="O56" s="53"/>
      <c r="P56" s="53"/>
    </row>
    <row r="57" spans="1:16" ht="15.75" customHeight="1">
      <c r="A57" s="50" t="s">
        <v>107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</row>
    <row r="58" spans="1:16" ht="15.75">
      <c r="A58" s="10" t="s">
        <v>108</v>
      </c>
      <c r="B58" s="74"/>
      <c r="C58" s="72"/>
      <c r="D58" s="72"/>
      <c r="E58" s="72"/>
      <c r="F58" s="72"/>
      <c r="G58" s="72"/>
      <c r="H58" s="72"/>
      <c r="I58" s="72"/>
      <c r="J58" s="72"/>
      <c r="K58" s="50"/>
      <c r="L58" s="50"/>
      <c r="M58" s="50"/>
      <c r="N58" s="53"/>
      <c r="O58" s="53"/>
      <c r="P58" s="53"/>
    </row>
    <row r="59" spans="1:16" ht="15.75" customHeight="1">
      <c r="A59" s="50" t="s">
        <v>109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</row>
    <row r="60" spans="1:16" ht="38.25">
      <c r="A60" s="10" t="s">
        <v>110</v>
      </c>
      <c r="B60" s="71" t="s">
        <v>111</v>
      </c>
      <c r="C60" s="61"/>
      <c r="D60" s="66"/>
      <c r="E60" s="66"/>
      <c r="F60" s="66"/>
      <c r="G60" s="66"/>
      <c r="H60" s="66"/>
      <c r="I60" s="66"/>
      <c r="J60" s="66"/>
      <c r="K60" s="66"/>
      <c r="L60" s="50"/>
      <c r="M60" s="50"/>
      <c r="N60" s="75">
        <f aca="true" t="shared" si="19" ref="N60:N62">C60+E60+H60</f>
        <v>0</v>
      </c>
      <c r="O60" s="75">
        <f aca="true" t="shared" si="20" ref="O60:O62">D60+F60+I60+L60</f>
        <v>0</v>
      </c>
      <c r="P60" s="75">
        <f aca="true" t="shared" si="21" ref="P60:P62">G60+J60+M60</f>
        <v>0</v>
      </c>
    </row>
    <row r="61" spans="1:16" ht="25.5">
      <c r="A61" s="10" t="s">
        <v>112</v>
      </c>
      <c r="B61" s="71" t="s">
        <v>113</v>
      </c>
      <c r="C61" s="66"/>
      <c r="D61" s="66"/>
      <c r="E61" s="66"/>
      <c r="F61" s="66"/>
      <c r="G61" s="66"/>
      <c r="H61" s="66"/>
      <c r="I61" s="66"/>
      <c r="J61" s="66"/>
      <c r="K61" s="66"/>
      <c r="L61" s="50"/>
      <c r="M61" s="50"/>
      <c r="N61" s="75">
        <f t="shared" si="19"/>
        <v>0</v>
      </c>
      <c r="O61" s="75">
        <f t="shared" si="20"/>
        <v>0</v>
      </c>
      <c r="P61" s="75">
        <f t="shared" si="21"/>
        <v>0</v>
      </c>
    </row>
    <row r="62" spans="1:16" ht="25.5">
      <c r="A62" s="10" t="s">
        <v>114</v>
      </c>
      <c r="B62" s="71" t="s">
        <v>115</v>
      </c>
      <c r="C62" s="66"/>
      <c r="D62" s="66"/>
      <c r="E62" s="66"/>
      <c r="F62" s="66"/>
      <c r="G62" s="66"/>
      <c r="H62" s="66"/>
      <c r="I62" s="66"/>
      <c r="J62" s="66"/>
      <c r="K62" s="66"/>
      <c r="L62" s="50"/>
      <c r="M62" s="50"/>
      <c r="N62" s="53">
        <f t="shared" si="19"/>
        <v>0</v>
      </c>
      <c r="O62" s="53">
        <f t="shared" si="20"/>
        <v>0</v>
      </c>
      <c r="P62" s="53">
        <f t="shared" si="21"/>
        <v>0</v>
      </c>
    </row>
    <row r="63" spans="1:16" ht="15.75" customHeight="1">
      <c r="A63" s="50" t="s">
        <v>116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</row>
    <row r="64" spans="1:16" ht="48">
      <c r="A64" s="10" t="s">
        <v>117</v>
      </c>
      <c r="B64" s="56" t="s">
        <v>118</v>
      </c>
      <c r="C64" s="76"/>
      <c r="D64" s="76"/>
      <c r="E64" s="76"/>
      <c r="F64" s="76"/>
      <c r="G64" s="76"/>
      <c r="H64" s="76"/>
      <c r="I64" s="76"/>
      <c r="J64" s="76"/>
      <c r="K64" s="50"/>
      <c r="L64" s="50"/>
      <c r="M64" s="50"/>
      <c r="N64" s="53">
        <f>C64+E64+H64</f>
        <v>0</v>
      </c>
      <c r="O64" s="53">
        <f>D64+F64+I64+L64</f>
        <v>0</v>
      </c>
      <c r="P64" s="53">
        <f>G64+J64+M64</f>
        <v>0</v>
      </c>
    </row>
    <row r="65" spans="1:16" ht="15.75">
      <c r="A65" s="77" t="s">
        <v>119</v>
      </c>
      <c r="B65" s="63"/>
      <c r="C65" s="78"/>
      <c r="D65" s="76"/>
      <c r="E65" s="76"/>
      <c r="F65" s="76"/>
      <c r="G65" s="76"/>
      <c r="H65" s="76"/>
      <c r="I65" s="76"/>
      <c r="J65" s="76"/>
      <c r="K65" s="50"/>
      <c r="L65" s="50"/>
      <c r="M65" s="50"/>
      <c r="N65" s="53"/>
      <c r="O65" s="53"/>
      <c r="P65" s="53"/>
    </row>
    <row r="66" spans="1:16" ht="36">
      <c r="A66" s="60" t="s">
        <v>120</v>
      </c>
      <c r="B66" s="79" t="s">
        <v>121</v>
      </c>
      <c r="C66" s="76"/>
      <c r="D66" s="76"/>
      <c r="E66" s="76"/>
      <c r="F66" s="76"/>
      <c r="G66" s="76"/>
      <c r="H66" s="76"/>
      <c r="I66" s="76"/>
      <c r="J66" s="76"/>
      <c r="K66" s="50"/>
      <c r="L66" s="50"/>
      <c r="M66" s="50"/>
      <c r="N66" s="53">
        <f aca="true" t="shared" si="22" ref="N66:N67">C66+E66+H66</f>
        <v>0</v>
      </c>
      <c r="O66" s="53">
        <f aca="true" t="shared" si="23" ref="O66:O67">D66+F66+I66+L66</f>
        <v>0</v>
      </c>
      <c r="P66" s="53">
        <f aca="true" t="shared" si="24" ref="P66:P67">G66+J66+M66</f>
        <v>0</v>
      </c>
    </row>
    <row r="67" spans="1:16" ht="15.75">
      <c r="A67" s="80" t="s">
        <v>122</v>
      </c>
      <c r="B67" s="56" t="s">
        <v>123</v>
      </c>
      <c r="C67" s="76"/>
      <c r="D67" s="76"/>
      <c r="E67" s="76"/>
      <c r="F67" s="76"/>
      <c r="G67" s="76"/>
      <c r="H67" s="76"/>
      <c r="I67" s="76"/>
      <c r="J67" s="76"/>
      <c r="K67" s="81"/>
      <c r="L67" s="81"/>
      <c r="M67" s="81"/>
      <c r="N67" s="82">
        <f t="shared" si="22"/>
        <v>0</v>
      </c>
      <c r="O67" s="82">
        <f t="shared" si="23"/>
        <v>0</v>
      </c>
      <c r="P67" s="82">
        <f t="shared" si="24"/>
        <v>0</v>
      </c>
    </row>
    <row r="68" spans="1:16" ht="15.75" customHeight="1">
      <c r="A68" s="6" t="s">
        <v>124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t="12.75">
      <c r="A69" s="83" t="s">
        <v>125</v>
      </c>
      <c r="B69" s="84" t="s">
        <v>125</v>
      </c>
      <c r="C69" s="85">
        <f>SUM(C8+C9+C10+C11+C12+C13+C14+C15+C16+C17+C18+C19+C20+C21+C22+C24+C25+C26+C27+C29+C30+C31+C32+C33+C34+C35+C36+C37+C39+C40+C41+C42+C43+C44+C47+C48+C50+C52+C54+C58+C60+C64+C49+C61+C62+C66+C67)</f>
        <v>635</v>
      </c>
      <c r="D69" s="85">
        <f>SUM(D8+D9+D10+D11+D12+D13+D14+D15+D16+D17+D18+D19+D20+D21+D22+D24+D25+D26+D27+D29+D30+D31+D32+D33+D34+D35+D36+D37+D39+D40+D41+D42+D43+D44+D47+D48+D50+D52+D54+D58+D60+D64+D49+D61+D62+D66+D67)</f>
        <v>5926</v>
      </c>
      <c r="E69" s="86">
        <f>SUM(E8+E9+E10+E11+E12+E13+E14+E15+E16+E17+E18+E19+E20+E21+E22+E24+E25+E26+E27+E29+E30+E31+E32+E33+E34+E35+E36+E37+E39+E40+E41+E42+E43+E44+E47+E48+E50+E52+E54+E58+E60+E64+E49+E61+E62+E66+E67)</f>
        <v>0</v>
      </c>
      <c r="F69" s="86">
        <f>SUM(F8+F9+F10+F11+F12+F13+F14+F15+F16+F17+F18+F19+F20+F21+F22+F24+F25+F26+F27+F29+F30+F31+F32+F33+F34+F35+F36+F37+F39+F40+F41+F42+F43+F44+F47+F48+F50+F52+F54+F58+F60+F64+F49+F61+F62+F66+F67)</f>
        <v>0</v>
      </c>
      <c r="G69" s="86">
        <f>SUM(G8+G9+G10+G11+G12+G13+G14+G15+G16+G17+G18+G19+G20+G21+G22+G24+G25+G26+G27+G29+G30+G31+G32+G33+G34+G35+G36+G37+G39+G40+G41+G42+G43+G44+G47+G48+G50+G52+G54+G58+G60+G64+G49+G61+G62+G66+G67)</f>
        <v>0</v>
      </c>
      <c r="H69" s="86">
        <f>SUM(H8+H9+H10+H11+H12+H13+H14+H15+H16+H17+H18+H19+H20+H21+H22+H24+H25+H26+H27+H29+H30+H31+H32+H33+H34+H35+H36+H37+H39+H40+H41+H42+H43+H44+H47+H48+H50+H52+H54+H58+H60+H64+H49+H61+H62+H66+H67)</f>
        <v>2795</v>
      </c>
      <c r="I69" s="86">
        <f>SUM(I8+I9+I10+I11+I12+I13+I14+I15+I16+I17+I18+I19+I20+I21+I22+I24+I25+I26+I27+I29+I30+I31+I32+I33+I34+I35+I36+I37+I39+I40+I41+I42+I43+I44+I47+I48+I50+I52+I54+I58+I60+I64+I49+I61+I62+I66+I67)</f>
        <v>28344</v>
      </c>
      <c r="J69" s="86">
        <f>SUM(J8+J9+J10+J11+J12+J13+J14+J15+J16+J17+J18+J19+J20+J21+J22+J24+J25+J26+J27+J29+J30+J31+J32+J33+J34+J35+J36+J37+J39+J40+J41+J42+J43+J44+J47+J48+J50+J52+J54+J58+J60+J64+J49+J61+J62+J66+J67)</f>
        <v>0</v>
      </c>
      <c r="K69" s="86">
        <f>SUM(K8+K9+K10+K11+K12+K13+K14+K15+K16+K17+K18+K19+K20+K21+K22+K24+K25+K26+K27+K29+K30+K31+K32+K33+K34+K35+K36+K37+K39+K40+K41+K42+K43+K44+K47+K48+K50+K52+K54+K58+K60+K64+K49+K61+K62+K66+K67)</f>
        <v>0</v>
      </c>
      <c r="L69" s="86">
        <f>SUM(L8+L9+L10+L11+L12+L13+L14+L15+L16+L17+L18+L19+L20+L21+L22+L24+L25+L26+L27+L29+L30+L31+L32+L33+L34+L35+L36+L37+L39+L40+L41+L42+L43+L44+L47+L48+L50+L52+L54+L58+L60+L64+L49+L61+L62+L66+L67)</f>
        <v>0</v>
      </c>
      <c r="M69" s="86">
        <f>SUM(M8+M9+M10+M11+M12+M13+M14+M15+M16+M17+M18+M19+M20+M21+M22+M24+M25+M26+M27+M29+M30+M31+M32+M33+M34+M35+M36+M37+M39+M40+M41+M42+M43+M44+M47+M48+M50+M52+M54+M58+M60+M64+M49+M61+M62+M66+M67)</f>
        <v>0</v>
      </c>
      <c r="N69" s="53">
        <f>C69+E69+H69</f>
        <v>3430</v>
      </c>
      <c r="O69" s="53">
        <f>D69+F69+I69+L69</f>
        <v>34270</v>
      </c>
      <c r="P69" s="53">
        <f>G69+J69+M69</f>
        <v>0</v>
      </c>
    </row>
    <row r="70" spans="1:13" ht="12.75">
      <c r="A70" s="87"/>
      <c r="B70" s="88"/>
      <c r="C70" s="89"/>
      <c r="D70" s="89"/>
      <c r="E70" s="89"/>
      <c r="F70" s="89"/>
      <c r="G70" s="89"/>
      <c r="H70" s="89"/>
      <c r="I70" s="89"/>
      <c r="J70" s="89"/>
      <c r="K70" s="88"/>
      <c r="L70" s="88"/>
      <c r="M70" s="88"/>
    </row>
    <row r="71" spans="1:13" ht="15.75">
      <c r="A71" s="87"/>
      <c r="B71" s="21" t="s">
        <v>126</v>
      </c>
      <c r="C71" s="89"/>
      <c r="D71" s="89"/>
      <c r="E71" s="89"/>
      <c r="F71" s="89"/>
      <c r="G71" s="89"/>
      <c r="H71" s="89"/>
      <c r="I71" s="89"/>
      <c r="J71" s="89"/>
      <c r="K71" s="88"/>
      <c r="L71" s="88"/>
      <c r="M71" s="88"/>
    </row>
    <row r="72" spans="1:13" ht="15.75">
      <c r="A72" s="87"/>
      <c r="B72" s="22" t="s">
        <v>127</v>
      </c>
      <c r="C72" s="90" t="s">
        <v>19</v>
      </c>
      <c r="D72" s="90"/>
      <c r="E72" s="29" t="s">
        <v>20</v>
      </c>
      <c r="F72" s="25" t="s">
        <v>128</v>
      </c>
      <c r="G72" s="91" t="s">
        <v>129</v>
      </c>
      <c r="H72" s="91"/>
      <c r="I72" s="89"/>
      <c r="J72" s="89"/>
      <c r="K72" s="88"/>
      <c r="L72" s="88"/>
      <c r="M72" s="88"/>
    </row>
    <row r="73" spans="1:13" ht="15.75">
      <c r="A73" s="87"/>
      <c r="B73" s="27" t="s">
        <v>21</v>
      </c>
      <c r="C73" s="28" t="s">
        <v>22</v>
      </c>
      <c r="D73" s="28"/>
      <c r="E73" s="22"/>
      <c r="F73" s="29"/>
      <c r="G73" s="91"/>
      <c r="H73" s="91"/>
      <c r="I73" s="89"/>
      <c r="J73" s="89"/>
      <c r="K73" s="88"/>
      <c r="L73" s="88"/>
      <c r="M73" s="88"/>
    </row>
    <row r="74" spans="1:13" ht="15.75">
      <c r="A74" s="87"/>
      <c r="B74" s="22" t="s">
        <v>130</v>
      </c>
      <c r="C74" s="90" t="s">
        <v>19</v>
      </c>
      <c r="D74" s="90"/>
      <c r="E74" s="29" t="s">
        <v>131</v>
      </c>
      <c r="F74" s="25" t="s">
        <v>128</v>
      </c>
      <c r="G74" s="91" t="s">
        <v>132</v>
      </c>
      <c r="H74" s="91"/>
      <c r="I74" s="89"/>
      <c r="J74" s="89"/>
      <c r="K74" s="88"/>
      <c r="L74" s="88"/>
      <c r="M74" s="88"/>
    </row>
    <row r="75" spans="1:13" ht="15.75">
      <c r="A75" s="87"/>
      <c r="B75" s="22"/>
      <c r="C75" s="28" t="s">
        <v>22</v>
      </c>
      <c r="D75" s="28"/>
      <c r="E75" s="29" t="s">
        <v>133</v>
      </c>
      <c r="F75" s="25"/>
      <c r="G75" s="91"/>
      <c r="H75" s="91"/>
      <c r="I75" s="89"/>
      <c r="J75" s="89"/>
      <c r="K75" s="88"/>
      <c r="L75" s="88"/>
      <c r="M75" s="88"/>
    </row>
    <row r="76" spans="1:13" ht="15.75">
      <c r="A76" s="87"/>
      <c r="B76" s="22"/>
      <c r="C76" s="90"/>
      <c r="D76" s="92"/>
      <c r="E76" s="29" t="s">
        <v>134</v>
      </c>
      <c r="F76" s="25"/>
      <c r="G76" s="91"/>
      <c r="H76" s="91"/>
      <c r="I76" s="89"/>
      <c r="J76" s="89"/>
      <c r="K76" s="88"/>
      <c r="L76" s="88"/>
      <c r="M76" s="88"/>
    </row>
    <row r="77" spans="1:13" ht="15.75">
      <c r="A77" s="87"/>
      <c r="B77" s="93" t="s">
        <v>25</v>
      </c>
      <c r="D77" s="28"/>
      <c r="E77" s="94"/>
      <c r="F77" s="91"/>
      <c r="G77" s="22" t="s">
        <v>26</v>
      </c>
      <c r="H77" s="22"/>
      <c r="I77" s="89"/>
      <c r="J77" s="89"/>
      <c r="K77" s="88"/>
      <c r="L77" s="88"/>
      <c r="M77" s="88"/>
    </row>
  </sheetData>
  <sheetProtection selectLockedCells="1" selectUnlockedCells="1"/>
  <mergeCells count="28">
    <mergeCell ref="M1:P1"/>
    <mergeCell ref="A2:P2"/>
    <mergeCell ref="A3:P3"/>
    <mergeCell ref="A4:A5"/>
    <mergeCell ref="B4:B5"/>
    <mergeCell ref="C4:D4"/>
    <mergeCell ref="E4:G4"/>
    <mergeCell ref="H4:J4"/>
    <mergeCell ref="K4:M4"/>
    <mergeCell ref="N4:P4"/>
    <mergeCell ref="A7:P7"/>
    <mergeCell ref="A8:A9"/>
    <mergeCell ref="A14:A27"/>
    <mergeCell ref="A28:P28"/>
    <mergeCell ref="A33:A40"/>
    <mergeCell ref="A41:A43"/>
    <mergeCell ref="A46:P46"/>
    <mergeCell ref="A47:A48"/>
    <mergeCell ref="A51:P51"/>
    <mergeCell ref="A53:P53"/>
    <mergeCell ref="A57:P57"/>
    <mergeCell ref="A59:P59"/>
    <mergeCell ref="A63:P63"/>
    <mergeCell ref="A68:P68"/>
    <mergeCell ref="C72:D72"/>
    <mergeCell ref="C73:D73"/>
    <mergeCell ref="C74:D74"/>
    <mergeCell ref="C75:D75"/>
  </mergeCells>
  <printOptions/>
  <pageMargins left="0.1701388888888889" right="0.1701388888888889" top="0.1798611111111111" bottom="0.1701388888888889" header="0.5118055555555555" footer="0.5118055555555555"/>
  <pageSetup horizontalDpi="300" verticalDpi="300" orientation="landscape" paperSize="9" scale="66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tabSelected="1" view="pageBreakPreview" zoomScaleSheetLayoutView="100" workbookViewId="0" topLeftCell="A13">
      <selection activeCell="C34" sqref="C34"/>
    </sheetView>
  </sheetViews>
  <sheetFormatPr defaultColWidth="6.8515625" defaultRowHeight="12.75"/>
  <cols>
    <col min="1" max="1" width="6.57421875" style="35" customWidth="1"/>
    <col min="2" max="2" width="72.57421875" style="35" customWidth="1"/>
    <col min="3" max="3" width="37.57421875" style="35" customWidth="1"/>
    <col min="4" max="16384" width="8.421875" style="35" customWidth="1"/>
  </cols>
  <sheetData>
    <row r="1" ht="109.5" customHeight="1">
      <c r="C1" s="95" t="s">
        <v>135</v>
      </c>
    </row>
    <row r="2" spans="1:3" ht="49.5" customHeight="1">
      <c r="A2" s="96" t="s">
        <v>136</v>
      </c>
      <c r="B2" s="96"/>
      <c r="C2" s="96"/>
    </row>
    <row r="3" spans="1:3" ht="17.25" customHeight="1">
      <c r="A3" s="96" t="s">
        <v>137</v>
      </c>
      <c r="B3" s="96"/>
      <c r="C3" s="96"/>
    </row>
    <row r="4" spans="1:3" ht="15" customHeight="1">
      <c r="A4" s="88"/>
      <c r="B4" s="88"/>
      <c r="C4" s="88"/>
    </row>
    <row r="5" spans="1:3" ht="29.25" customHeight="1">
      <c r="A5" s="97" t="s">
        <v>30</v>
      </c>
      <c r="B5" s="97" t="s">
        <v>138</v>
      </c>
      <c r="C5" s="97" t="s">
        <v>139</v>
      </c>
    </row>
    <row r="6" spans="1:3" ht="15.75">
      <c r="A6" s="98">
        <v>1</v>
      </c>
      <c r="B6" s="99">
        <v>2</v>
      </c>
      <c r="C6" s="99">
        <v>3</v>
      </c>
    </row>
    <row r="7" spans="1:3" ht="31.5" customHeight="1">
      <c r="A7" s="100">
        <v>1</v>
      </c>
      <c r="B7" s="101" t="s">
        <v>140</v>
      </c>
      <c r="C7" s="102" t="s">
        <v>141</v>
      </c>
    </row>
    <row r="8" spans="1:3" ht="31.5">
      <c r="A8" s="100">
        <v>2</v>
      </c>
      <c r="B8" s="103" t="s">
        <v>142</v>
      </c>
      <c r="C8" s="104">
        <v>64556</v>
      </c>
    </row>
    <row r="9" spans="1:3" ht="15.75">
      <c r="A9" s="100">
        <v>3</v>
      </c>
      <c r="B9" s="103" t="s">
        <v>143</v>
      </c>
      <c r="C9" s="104">
        <v>3</v>
      </c>
    </row>
    <row r="10" spans="1:3" ht="36.75" customHeight="1">
      <c r="A10" s="100">
        <v>4</v>
      </c>
      <c r="B10" s="103" t="s">
        <v>144</v>
      </c>
      <c r="C10" s="104">
        <v>19</v>
      </c>
    </row>
    <row r="11" spans="1:3" ht="21.75" customHeight="1">
      <c r="A11" s="100">
        <v>5</v>
      </c>
      <c r="B11" s="103" t="s">
        <v>145</v>
      </c>
      <c r="C11" s="104">
        <v>7</v>
      </c>
    </row>
    <row r="12" spans="1:4" ht="22.5" customHeight="1">
      <c r="A12" s="100">
        <v>6</v>
      </c>
      <c r="B12" s="103" t="s">
        <v>146</v>
      </c>
      <c r="C12" s="104">
        <v>28</v>
      </c>
      <c r="D12" s="35">
        <v>12</v>
      </c>
    </row>
    <row r="13" spans="1:4" ht="18.75" customHeight="1">
      <c r="A13" s="105" t="s">
        <v>147</v>
      </c>
      <c r="B13" s="106" t="s">
        <v>148</v>
      </c>
      <c r="C13" s="107">
        <f>C14+C15+C16+C17+C18+C19+C20</f>
        <v>34270</v>
      </c>
      <c r="D13" s="35" t="s">
        <v>149</v>
      </c>
    </row>
    <row r="14" spans="1:3" ht="15.75">
      <c r="A14" s="100" t="s">
        <v>117</v>
      </c>
      <c r="B14" s="103" t="s">
        <v>150</v>
      </c>
      <c r="C14" s="104">
        <v>19758</v>
      </c>
    </row>
    <row r="15" spans="1:3" ht="15.75">
      <c r="A15" s="100" t="s">
        <v>119</v>
      </c>
      <c r="B15" s="103" t="s">
        <v>151</v>
      </c>
      <c r="C15" s="104">
        <v>8346</v>
      </c>
    </row>
    <row r="16" spans="1:3" ht="15.75">
      <c r="A16" s="100" t="s">
        <v>120</v>
      </c>
      <c r="B16" s="103" t="s">
        <v>152</v>
      </c>
      <c r="C16" s="104">
        <v>6166</v>
      </c>
    </row>
    <row r="17" spans="1:3" ht="15.75">
      <c r="A17" s="100" t="s">
        <v>122</v>
      </c>
      <c r="B17" s="103" t="s">
        <v>153</v>
      </c>
      <c r="C17" s="104">
        <v>0</v>
      </c>
    </row>
    <row r="18" spans="1:3" ht="15.75">
      <c r="A18" s="100" t="s">
        <v>154</v>
      </c>
      <c r="B18" s="103" t="s">
        <v>155</v>
      </c>
      <c r="C18" s="104">
        <v>0</v>
      </c>
    </row>
    <row r="19" spans="1:3" ht="15.75">
      <c r="A19" s="100" t="s">
        <v>156</v>
      </c>
      <c r="B19" s="103" t="s">
        <v>157</v>
      </c>
      <c r="C19" s="104">
        <v>0</v>
      </c>
    </row>
    <row r="20" spans="1:3" ht="31.5">
      <c r="A20" s="100" t="s">
        <v>158</v>
      </c>
      <c r="B20" s="103" t="s">
        <v>159</v>
      </c>
      <c r="C20" s="104">
        <v>0</v>
      </c>
    </row>
    <row r="21" spans="1:3" ht="15.75">
      <c r="A21" s="100" t="s">
        <v>160</v>
      </c>
      <c r="B21" s="103" t="s">
        <v>161</v>
      </c>
      <c r="C21" s="104"/>
    </row>
    <row r="22" spans="1:3" ht="18.75" customHeight="1">
      <c r="A22" s="105" t="s">
        <v>162</v>
      </c>
      <c r="B22" s="106" t="s">
        <v>163</v>
      </c>
      <c r="C22" s="107">
        <f>SUM(C23:C23)</f>
        <v>12</v>
      </c>
    </row>
    <row r="23" spans="1:3" ht="15.75">
      <c r="A23" s="100" t="s">
        <v>164</v>
      </c>
      <c r="B23" s="103" t="s">
        <v>165</v>
      </c>
      <c r="C23" s="104">
        <v>12</v>
      </c>
    </row>
    <row r="24" spans="1:3" ht="24.75" customHeight="1">
      <c r="A24" s="105" t="s">
        <v>166</v>
      </c>
      <c r="B24" s="106" t="s">
        <v>167</v>
      </c>
      <c r="C24" s="107">
        <f>SUM(C25:C25)</f>
        <v>12</v>
      </c>
    </row>
    <row r="25" spans="1:3" ht="15.75">
      <c r="A25" s="100" t="s">
        <v>168</v>
      </c>
      <c r="B25" s="103" t="s">
        <v>165</v>
      </c>
      <c r="C25" s="104">
        <v>12</v>
      </c>
    </row>
    <row r="26" spans="1:3" ht="21.75" customHeight="1">
      <c r="A26" s="100" t="s">
        <v>169</v>
      </c>
      <c r="B26" s="103" t="s">
        <v>170</v>
      </c>
      <c r="C26" s="108">
        <v>1</v>
      </c>
    </row>
    <row r="27" spans="1:3" ht="24" customHeight="1">
      <c r="A27" s="100" t="s">
        <v>171</v>
      </c>
      <c r="B27" s="103" t="s">
        <v>172</v>
      </c>
      <c r="C27" s="104"/>
    </row>
    <row r="28" spans="1:3" ht="22.5" customHeight="1">
      <c r="A28" s="100" t="s">
        <v>173</v>
      </c>
      <c r="B28" s="103" t="s">
        <v>174</v>
      </c>
      <c r="C28" s="13">
        <v>2400615.81</v>
      </c>
    </row>
    <row r="29" spans="1:3" ht="25.5" customHeight="1">
      <c r="A29" s="105" t="s">
        <v>175</v>
      </c>
      <c r="B29" s="106" t="s">
        <v>176</v>
      </c>
      <c r="C29" s="14">
        <f>SUM(C30:C30)</f>
        <v>0</v>
      </c>
    </row>
    <row r="30" spans="1:3" ht="31.5">
      <c r="A30" s="100" t="s">
        <v>177</v>
      </c>
      <c r="B30" s="103" t="s">
        <v>165</v>
      </c>
      <c r="C30" s="13"/>
    </row>
    <row r="31" spans="1:3" ht="21.75" customHeight="1">
      <c r="A31" s="109" t="s">
        <v>178</v>
      </c>
      <c r="B31" s="103" t="s">
        <v>179</v>
      </c>
      <c r="C31" s="13"/>
    </row>
    <row r="32" spans="1:3" ht="21" customHeight="1">
      <c r="A32" s="100" t="s">
        <v>180</v>
      </c>
      <c r="B32" s="110" t="s">
        <v>181</v>
      </c>
      <c r="C32" s="111">
        <v>25802.97</v>
      </c>
    </row>
    <row r="33" spans="1:3" ht="15.75" customHeight="1">
      <c r="A33" s="100" t="s">
        <v>182</v>
      </c>
      <c r="B33" s="112" t="s">
        <v>183</v>
      </c>
      <c r="C33" s="113">
        <v>25978</v>
      </c>
    </row>
    <row r="34" spans="1:3" ht="22.5" customHeight="1">
      <c r="A34" s="100" t="s">
        <v>184</v>
      </c>
      <c r="B34" s="112" t="s">
        <v>185</v>
      </c>
      <c r="C34" s="113">
        <v>27748.48</v>
      </c>
    </row>
    <row r="35" spans="1:3" ht="12.75">
      <c r="A35" s="114"/>
      <c r="B35" s="114"/>
      <c r="C35" s="114"/>
    </row>
    <row r="36" spans="1:3" ht="15.75">
      <c r="A36" s="88"/>
      <c r="B36" s="21" t="s">
        <v>186</v>
      </c>
      <c r="C36" s="88"/>
    </row>
    <row r="37" spans="1:3" ht="15.75">
      <c r="A37" s="88"/>
      <c r="B37" s="21"/>
      <c r="C37" s="88"/>
    </row>
    <row r="38" spans="1:3" ht="15.75">
      <c r="A38" s="88"/>
      <c r="B38" s="21" t="s">
        <v>187</v>
      </c>
      <c r="C38" s="25" t="s">
        <v>188</v>
      </c>
    </row>
    <row r="39" spans="1:3" ht="15.75">
      <c r="A39" s="88"/>
      <c r="B39" s="115" t="s">
        <v>189</v>
      </c>
      <c r="C39" s="88"/>
    </row>
    <row r="40" spans="1:3" ht="15.75">
      <c r="A40" s="88"/>
      <c r="B40" s="21" t="s">
        <v>190</v>
      </c>
      <c r="C40" s="25" t="s">
        <v>191</v>
      </c>
    </row>
    <row r="41" spans="1:3" ht="15.75">
      <c r="A41" s="88"/>
      <c r="B41" s="115" t="s">
        <v>192</v>
      </c>
      <c r="C41" s="88"/>
    </row>
    <row r="42" spans="2:6" ht="15.75">
      <c r="B42" s="21" t="s">
        <v>193</v>
      </c>
      <c r="C42" s="25" t="s">
        <v>194</v>
      </c>
      <c r="D42" s="25"/>
      <c r="E42" s="24" t="s">
        <v>25</v>
      </c>
      <c r="F42" s="25" t="s">
        <v>25</v>
      </c>
    </row>
    <row r="43" spans="2:6" ht="15.75">
      <c r="B43" s="21" t="s">
        <v>195</v>
      </c>
      <c r="C43" s="25"/>
      <c r="D43" s="25"/>
      <c r="E43" s="24"/>
      <c r="F43" s="25"/>
    </row>
    <row r="44" spans="2:6" ht="15.75">
      <c r="B44" s="21" t="s">
        <v>196</v>
      </c>
      <c r="C44" s="25"/>
      <c r="D44" s="25"/>
      <c r="E44" s="24"/>
      <c r="F44" s="25"/>
    </row>
    <row r="45" spans="2:6" ht="15.75">
      <c r="B45" s="115" t="s">
        <v>197</v>
      </c>
      <c r="C45" s="28" t="s">
        <v>25</v>
      </c>
      <c r="D45" s="28"/>
      <c r="E45" s="94"/>
      <c r="F45" s="22" t="s">
        <v>25</v>
      </c>
    </row>
  </sheetData>
  <sheetProtection selectLockedCells="1" selectUnlockedCells="1"/>
  <mergeCells count="3">
    <mergeCell ref="A2:C2"/>
    <mergeCell ref="A3:C3"/>
    <mergeCell ref="C45:D4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SheetLayoutView="100" workbookViewId="0" topLeftCell="A1">
      <selection activeCell="E6" sqref="E6"/>
    </sheetView>
  </sheetViews>
  <sheetFormatPr defaultColWidth="9.140625" defaultRowHeight="12.75"/>
  <cols>
    <col min="1" max="1" width="14.421875" style="35" customWidth="1"/>
    <col min="2" max="2" width="21.00390625" style="35" customWidth="1"/>
    <col min="3" max="3" width="14.421875" style="35" customWidth="1"/>
    <col min="4" max="4" width="35.57421875" style="35" customWidth="1"/>
    <col min="5" max="5" width="14.421875" style="35" customWidth="1"/>
    <col min="6" max="6" width="40.57421875" style="35" customWidth="1"/>
    <col min="7" max="7" width="6.421875" style="35" customWidth="1"/>
    <col min="8" max="8" width="5.57421875" style="35" customWidth="1"/>
    <col min="9" max="9" width="24.421875" style="35" customWidth="1"/>
    <col min="10" max="10" width="9.57421875" style="35" customWidth="1"/>
    <col min="11" max="11" width="11.421875" style="35" customWidth="1"/>
    <col min="12" max="12" width="12.57421875" style="35" customWidth="1"/>
    <col min="13" max="13" width="8.421875" style="35" customWidth="1"/>
    <col min="14" max="14" width="12.57421875" style="35" customWidth="1"/>
    <col min="15" max="15" width="8.421875" style="35" customWidth="1"/>
    <col min="16" max="16" width="12.57421875" style="35" customWidth="1"/>
    <col min="17" max="17" width="8.421875" style="35" customWidth="1"/>
    <col min="18" max="18" width="13.421875" style="35" customWidth="1"/>
    <col min="19" max="19" width="7.57421875" style="35" customWidth="1"/>
    <col min="20" max="20" width="13.421875" style="35" customWidth="1"/>
    <col min="21" max="21" width="8.421875" style="35" customWidth="1"/>
    <col min="22" max="22" width="12.421875" style="35" customWidth="1"/>
    <col min="23" max="23" width="8.421875" style="35" customWidth="1"/>
    <col min="24" max="24" width="12.57421875" style="35" customWidth="1"/>
    <col min="25" max="25" width="8.421875" style="35" customWidth="1"/>
    <col min="26" max="26" width="12.57421875" style="35" customWidth="1"/>
    <col min="27" max="27" width="8.421875" style="35" customWidth="1"/>
    <col min="28" max="28" width="12.57421875" style="35" customWidth="1"/>
    <col min="29" max="29" width="9.421875" style="35" customWidth="1"/>
    <col min="30" max="30" width="13.57421875" style="35" customWidth="1"/>
    <col min="31" max="16384" width="10.421875" style="35" customWidth="1"/>
  </cols>
  <sheetData>
    <row r="1" spans="5:6" ht="82.5" customHeight="1">
      <c r="E1" s="37" t="s">
        <v>198</v>
      </c>
      <c r="F1" s="37"/>
    </row>
    <row r="2" spans="1:6" s="117" customFormat="1" ht="45" customHeight="1">
      <c r="A2" s="116" t="s">
        <v>199</v>
      </c>
      <c r="B2" s="116"/>
      <c r="C2" s="116"/>
      <c r="D2" s="116"/>
      <c r="E2" s="116"/>
      <c r="F2" s="116"/>
    </row>
    <row r="3" spans="1:6" s="117" customFormat="1" ht="18.75" customHeight="1">
      <c r="A3" s="116" t="s">
        <v>200</v>
      </c>
      <c r="B3" s="116"/>
      <c r="C3" s="116"/>
      <c r="D3" s="116"/>
      <c r="E3" s="116"/>
      <c r="F3" s="116"/>
    </row>
    <row r="4" spans="1:6" ht="15" customHeight="1">
      <c r="A4" s="118"/>
      <c r="B4" s="118"/>
      <c r="C4" s="118"/>
      <c r="D4" s="118"/>
      <c r="E4" s="118"/>
      <c r="F4" s="118"/>
    </row>
    <row r="5" spans="1:10" ht="51.75" customHeight="1">
      <c r="A5" s="6" t="s">
        <v>201</v>
      </c>
      <c r="B5" s="6" t="s">
        <v>202</v>
      </c>
      <c r="C5" s="6" t="s">
        <v>203</v>
      </c>
      <c r="D5" s="6" t="s">
        <v>204</v>
      </c>
      <c r="E5" s="6" t="s">
        <v>205</v>
      </c>
      <c r="F5" s="6" t="s">
        <v>205</v>
      </c>
      <c r="J5" s="119"/>
    </row>
    <row r="6" spans="1:6" ht="16.5" customHeight="1">
      <c r="A6" s="50">
        <v>27</v>
      </c>
      <c r="B6" s="50"/>
      <c r="C6" s="50">
        <v>8</v>
      </c>
      <c r="D6" s="50"/>
      <c r="E6" s="50">
        <f>SUM(A6+C6)</f>
        <v>35</v>
      </c>
      <c r="F6" s="50"/>
    </row>
    <row r="7" spans="1:6" ht="12.75">
      <c r="A7" s="88"/>
      <c r="B7" s="88"/>
      <c r="C7" s="88"/>
      <c r="D7" s="88"/>
      <c r="E7" s="88"/>
      <c r="F7" s="88"/>
    </row>
    <row r="8" spans="1:6" ht="15.75">
      <c r="A8" s="21" t="s">
        <v>126</v>
      </c>
      <c r="B8" s="120"/>
      <c r="C8" s="120"/>
      <c r="D8" s="120"/>
      <c r="E8" s="88"/>
      <c r="F8" s="88"/>
    </row>
    <row r="9" spans="2:6" ht="15.75">
      <c r="B9" s="89"/>
      <c r="C9" s="89"/>
      <c r="D9" s="120"/>
      <c r="E9" s="88"/>
      <c r="F9" s="88"/>
    </row>
    <row r="10" spans="1:6" ht="15.75" customHeight="1">
      <c r="A10" s="22" t="s">
        <v>206</v>
      </c>
      <c r="B10" s="90" t="s">
        <v>19</v>
      </c>
      <c r="C10" s="90"/>
      <c r="D10" s="24" t="s">
        <v>20</v>
      </c>
      <c r="E10" s="88"/>
      <c r="F10" s="88"/>
    </row>
    <row r="11" spans="1:6" ht="15.75" customHeight="1">
      <c r="A11" s="27" t="s">
        <v>21</v>
      </c>
      <c r="B11" s="28" t="s">
        <v>22</v>
      </c>
      <c r="C11" s="28"/>
      <c r="D11" s="22"/>
      <c r="E11" s="88"/>
      <c r="F11" s="88"/>
    </row>
    <row r="12" spans="1:4" ht="15.75" customHeight="1">
      <c r="A12" s="22" t="s">
        <v>207</v>
      </c>
      <c r="B12" s="90" t="s">
        <v>19</v>
      </c>
      <c r="C12" s="90"/>
      <c r="D12" s="24" t="s">
        <v>208</v>
      </c>
    </row>
    <row r="13" spans="1:4" ht="15.75" customHeight="1">
      <c r="A13" s="22"/>
      <c r="B13" s="28" t="s">
        <v>22</v>
      </c>
      <c r="C13" s="28"/>
      <c r="D13" s="24" t="s">
        <v>209</v>
      </c>
    </row>
    <row r="14" spans="1:4" ht="15.75" customHeight="1">
      <c r="A14" s="22"/>
      <c r="B14" s="90"/>
      <c r="C14" s="92"/>
      <c r="D14" s="24" t="s">
        <v>210</v>
      </c>
    </row>
    <row r="15" spans="1:4" ht="15.75" customHeight="1">
      <c r="A15" s="93" t="s">
        <v>25</v>
      </c>
      <c r="D15" s="94"/>
    </row>
  </sheetData>
  <sheetProtection selectLockedCells="1" selectUnlockedCells="1"/>
  <mergeCells count="13">
    <mergeCell ref="E1:F1"/>
    <mergeCell ref="A2:F2"/>
    <mergeCell ref="A3:F3"/>
    <mergeCell ref="A5:B5"/>
    <mergeCell ref="C5:D5"/>
    <mergeCell ref="E5:F5"/>
    <mergeCell ref="A6:B6"/>
    <mergeCell ref="C6:D6"/>
    <mergeCell ref="E6:F6"/>
    <mergeCell ref="B10:C10"/>
    <mergeCell ref="B11:C11"/>
    <mergeCell ref="B12:C12"/>
    <mergeCell ref="B13:C13"/>
  </mergeCells>
  <printOptions/>
  <pageMargins left="0.2701388888888889" right="0.1701388888888889" top="0.9840277777777777" bottom="0.9840277777777777" header="0.5118055555555555" footer="0.5118055555555555"/>
  <pageSetup horizontalDpi="300" verticalDpi="300" orientation="landscape" paperSize="9" scale="73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7"/>
  <sheetViews>
    <sheetView view="pageBreakPreview" zoomScaleSheetLayoutView="100" workbookViewId="0" topLeftCell="A1">
      <selection activeCell="E13" sqref="E13"/>
    </sheetView>
  </sheetViews>
  <sheetFormatPr defaultColWidth="6.8515625" defaultRowHeight="12.75"/>
  <cols>
    <col min="1" max="1" width="6.57421875" style="94" customWidth="1"/>
    <col min="2" max="2" width="43.421875" style="94" customWidth="1"/>
    <col min="3" max="3" width="12.57421875" style="94" customWidth="1"/>
    <col min="4" max="4" width="10.421875" style="94" customWidth="1"/>
    <col min="5" max="5" width="15.421875" style="94" customWidth="1"/>
    <col min="6" max="6" width="9.421875" style="94" customWidth="1"/>
    <col min="7" max="7" width="16.57421875" style="94" customWidth="1"/>
    <col min="8" max="8" width="8.421875" style="94" customWidth="1"/>
    <col min="9" max="9" width="16.00390625" style="94" customWidth="1"/>
    <col min="10" max="10" width="12.57421875" style="94" customWidth="1"/>
    <col min="11" max="11" width="17.57421875" style="94" customWidth="1"/>
    <col min="12" max="12" width="6.421875" style="94" customWidth="1"/>
    <col min="13" max="13" width="9.57421875" style="94" customWidth="1"/>
    <col min="14" max="15" width="8.57421875" style="94" customWidth="1"/>
    <col min="16" max="21" width="5.421875" style="94" customWidth="1"/>
    <col min="22" max="16384" width="8.421875" style="94" customWidth="1"/>
  </cols>
  <sheetData>
    <row r="1" spans="1:12" ht="81" customHeight="1">
      <c r="A1" s="91"/>
      <c r="B1" s="91"/>
      <c r="C1" s="91"/>
      <c r="D1" s="91"/>
      <c r="E1" s="91"/>
      <c r="F1" s="91"/>
      <c r="H1" s="36"/>
      <c r="I1" s="121" t="s">
        <v>211</v>
      </c>
      <c r="J1" s="121"/>
      <c r="K1" s="121"/>
      <c r="L1" s="91"/>
    </row>
    <row r="2" spans="1:12" ht="48" customHeight="1">
      <c r="A2" s="122" t="s">
        <v>212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91"/>
    </row>
    <row r="3" spans="1:12" ht="15.75" customHeight="1">
      <c r="A3" s="122" t="s">
        <v>213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91"/>
    </row>
    <row r="4" spans="1:12" ht="15" customHeight="1">
      <c r="A4" s="66" t="s">
        <v>214</v>
      </c>
      <c r="B4" s="66" t="s">
        <v>215</v>
      </c>
      <c r="C4" s="66" t="s">
        <v>216</v>
      </c>
      <c r="D4" s="66"/>
      <c r="E4" s="66"/>
      <c r="F4" s="66"/>
      <c r="G4" s="66"/>
      <c r="H4" s="66"/>
      <c r="I4" s="66"/>
      <c r="J4" s="66"/>
      <c r="K4" s="66"/>
      <c r="L4" s="91"/>
    </row>
    <row r="5" spans="1:12" ht="15" customHeight="1">
      <c r="A5" s="66"/>
      <c r="B5" s="66"/>
      <c r="C5" s="66" t="s">
        <v>32</v>
      </c>
      <c r="D5" s="66" t="s">
        <v>33</v>
      </c>
      <c r="E5" s="66"/>
      <c r="F5" s="66" t="s">
        <v>34</v>
      </c>
      <c r="G5" s="66"/>
      <c r="H5" s="66" t="s">
        <v>217</v>
      </c>
      <c r="I5" s="66"/>
      <c r="J5" s="123" t="s">
        <v>36</v>
      </c>
      <c r="K5" s="123"/>
      <c r="L5" s="91"/>
    </row>
    <row r="6" spans="1:12" ht="12.75" customHeight="1">
      <c r="A6" s="66"/>
      <c r="B6" s="66"/>
      <c r="C6" s="66" t="s">
        <v>218</v>
      </c>
      <c r="D6" s="66" t="s">
        <v>218</v>
      </c>
      <c r="E6" s="66" t="s">
        <v>219</v>
      </c>
      <c r="F6" s="66" t="s">
        <v>218</v>
      </c>
      <c r="G6" s="66" t="s">
        <v>219</v>
      </c>
      <c r="H6" s="66" t="s">
        <v>218</v>
      </c>
      <c r="I6" s="66" t="s">
        <v>219</v>
      </c>
      <c r="J6" s="124" t="s">
        <v>220</v>
      </c>
      <c r="K6" s="123" t="s">
        <v>221</v>
      </c>
      <c r="L6" s="91"/>
    </row>
    <row r="7" spans="1:12" ht="62.25" customHeight="1">
      <c r="A7" s="66"/>
      <c r="B7" s="66"/>
      <c r="C7" s="66">
        <f>SUM(C8:C9)</f>
        <v>10</v>
      </c>
      <c r="D7" s="66">
        <f>SUM(D8:D9)</f>
        <v>4</v>
      </c>
      <c r="E7" s="66">
        <f>SUM(E8:E9)</f>
        <v>5</v>
      </c>
      <c r="F7" s="66">
        <f>SUM(F8:F9)</f>
        <v>27</v>
      </c>
      <c r="G7" s="66">
        <f>SUM(G8:G9)</f>
        <v>7</v>
      </c>
      <c r="H7" s="66">
        <f>SUM(H8:H9)</f>
        <v>8</v>
      </c>
      <c r="I7" s="66">
        <f>SUM(I8:I9)</f>
        <v>9</v>
      </c>
      <c r="J7" s="124"/>
      <c r="K7" s="124"/>
      <c r="L7" s="91"/>
    </row>
    <row r="8" spans="1:11" ht="15">
      <c r="A8" s="125">
        <v>1</v>
      </c>
      <c r="B8" s="125">
        <v>2</v>
      </c>
      <c r="C8" s="126">
        <v>3</v>
      </c>
      <c r="D8" s="126">
        <v>4</v>
      </c>
      <c r="E8" s="126">
        <v>5</v>
      </c>
      <c r="F8" s="126">
        <v>6</v>
      </c>
      <c r="G8" s="126">
        <v>7</v>
      </c>
      <c r="H8" s="126">
        <v>8</v>
      </c>
      <c r="I8" s="126">
        <v>9</v>
      </c>
      <c r="J8" s="127">
        <v>10</v>
      </c>
      <c r="K8" s="127">
        <v>11</v>
      </c>
    </row>
    <row r="9" spans="1:23" ht="30">
      <c r="A9" s="128" t="s">
        <v>11</v>
      </c>
      <c r="B9" s="129" t="s">
        <v>222</v>
      </c>
      <c r="C9" s="130">
        <v>7</v>
      </c>
      <c r="D9" s="130">
        <v>0</v>
      </c>
      <c r="E9" s="131">
        <v>0</v>
      </c>
      <c r="F9" s="130">
        <v>21</v>
      </c>
      <c r="G9" s="131">
        <v>0</v>
      </c>
      <c r="H9" s="131">
        <v>0</v>
      </c>
      <c r="I9" s="131">
        <v>0</v>
      </c>
      <c r="J9" s="132">
        <f>C9+D9+F9</f>
        <v>28</v>
      </c>
      <c r="K9" s="133">
        <f aca="true" t="shared" si="0" ref="K9:K46">E9+G9+I9</f>
        <v>0</v>
      </c>
      <c r="L9" s="134">
        <f>J22+J25+J29+J33+J34+J35</f>
        <v>28</v>
      </c>
      <c r="M9" s="135">
        <f>K22+K25+K29+K33+K35</f>
        <v>0</v>
      </c>
      <c r="N9" s="35"/>
      <c r="O9" s="136">
        <v>3</v>
      </c>
      <c r="P9" s="136">
        <v>4</v>
      </c>
      <c r="Q9" s="136">
        <v>5</v>
      </c>
      <c r="R9" s="136">
        <v>6</v>
      </c>
      <c r="S9" s="136">
        <v>7</v>
      </c>
      <c r="T9" s="136">
        <v>8</v>
      </c>
      <c r="U9" s="136">
        <v>9</v>
      </c>
      <c r="V9" s="136">
        <v>10</v>
      </c>
      <c r="W9" s="136">
        <v>11</v>
      </c>
    </row>
    <row r="10" spans="1:23" ht="48.75" customHeight="1">
      <c r="A10" s="137" t="s">
        <v>45</v>
      </c>
      <c r="B10" s="138" t="s">
        <v>223</v>
      </c>
      <c r="C10" s="139">
        <f>SUM(C11:C12)</f>
        <v>7</v>
      </c>
      <c r="D10" s="139">
        <f>SUM(D11:D12)</f>
        <v>0</v>
      </c>
      <c r="E10" s="133">
        <f>SUM(E11:E12)</f>
        <v>0</v>
      </c>
      <c r="F10" s="139">
        <f>SUM(F11:F12)</f>
        <v>21</v>
      </c>
      <c r="G10" s="133">
        <f>SUM(G11:G12)</f>
        <v>0</v>
      </c>
      <c r="H10" s="133">
        <f>SUM(H11:H12)</f>
        <v>0</v>
      </c>
      <c r="I10" s="133">
        <f>SUM(I11:I12)</f>
        <v>0</v>
      </c>
      <c r="J10" s="132">
        <f>SUM(J11:J12)</f>
        <v>28</v>
      </c>
      <c r="K10" s="133">
        <f t="shared" si="0"/>
        <v>0</v>
      </c>
      <c r="L10" s="140">
        <f>SUM(C10+D10+F10)</f>
        <v>28</v>
      </c>
      <c r="M10" s="35"/>
      <c r="N10" s="35"/>
      <c r="O10" s="141">
        <v>0</v>
      </c>
      <c r="P10" s="141">
        <f>IF(C9=C10,0,1)</f>
        <v>0</v>
      </c>
      <c r="Q10" s="141">
        <f>IF(D9=D10,0,1)</f>
        <v>0</v>
      </c>
      <c r="R10" s="141">
        <f>IF(E9=E10,0,1)</f>
        <v>0</v>
      </c>
      <c r="S10" s="141">
        <f>IF(F9=F10,0,1)</f>
        <v>0</v>
      </c>
      <c r="T10" s="141">
        <f>IF(G9=G10,0,1)</f>
        <v>0</v>
      </c>
      <c r="U10" s="141">
        <f>IF(H9=H10,0,1)</f>
        <v>0</v>
      </c>
      <c r="V10" s="141">
        <f>IF(I9=I10,0,1)</f>
        <v>0</v>
      </c>
      <c r="W10" s="141">
        <f>IF(J9=J10,0,1)</f>
        <v>0</v>
      </c>
    </row>
    <row r="11" spans="1:23" ht="15">
      <c r="A11" s="142" t="s">
        <v>224</v>
      </c>
      <c r="B11" s="143" t="s">
        <v>225</v>
      </c>
      <c r="C11" s="61">
        <v>0</v>
      </c>
      <c r="D11" s="52">
        <v>0</v>
      </c>
      <c r="E11" s="144">
        <v>0</v>
      </c>
      <c r="F11" s="52">
        <v>2</v>
      </c>
      <c r="G11" s="144">
        <v>0</v>
      </c>
      <c r="H11" s="144">
        <v>0</v>
      </c>
      <c r="I11" s="144">
        <v>0</v>
      </c>
      <c r="J11" s="132">
        <f aca="true" t="shared" si="1" ref="J11:J12">C11+D11+F11</f>
        <v>2</v>
      </c>
      <c r="K11" s="133">
        <f t="shared" si="0"/>
        <v>0</v>
      </c>
      <c r="L11" s="145"/>
      <c r="M11" s="35"/>
      <c r="N11" s="35"/>
      <c r="O11" s="141">
        <v>0</v>
      </c>
      <c r="P11" s="141">
        <f>IF(C10=C13,0,1)</f>
        <v>0</v>
      </c>
      <c r="Q11" s="141">
        <f>IF(D10=D13,0,1)</f>
        <v>0</v>
      </c>
      <c r="R11" s="141">
        <f>IF(E10=E13,0,1)</f>
        <v>0</v>
      </c>
      <c r="S11" s="141">
        <f>IF(F10=F13,0,1)</f>
        <v>0</v>
      </c>
      <c r="T11" s="141">
        <f>IF(G10=G13,0,1)</f>
        <v>0</v>
      </c>
      <c r="U11" s="141">
        <f>IF(H10=H13,0,1)</f>
        <v>0</v>
      </c>
      <c r="V11" s="141">
        <f>IF(I10=I13,0,1)</f>
        <v>0</v>
      </c>
      <c r="W11" s="141">
        <f>IF(J10=J13,0,1)</f>
        <v>0</v>
      </c>
    </row>
    <row r="12" spans="1:23" ht="15">
      <c r="A12" s="142" t="s">
        <v>226</v>
      </c>
      <c r="B12" s="146" t="s">
        <v>227</v>
      </c>
      <c r="C12" s="52">
        <v>7</v>
      </c>
      <c r="D12" s="52">
        <v>0</v>
      </c>
      <c r="E12" s="144">
        <v>0</v>
      </c>
      <c r="F12" s="52">
        <v>19</v>
      </c>
      <c r="G12" s="144">
        <v>0</v>
      </c>
      <c r="H12" s="144">
        <v>0</v>
      </c>
      <c r="I12" s="144">
        <v>0</v>
      </c>
      <c r="J12" s="132">
        <f t="shared" si="1"/>
        <v>26</v>
      </c>
      <c r="K12" s="133">
        <f t="shared" si="0"/>
        <v>0</v>
      </c>
      <c r="L12" s="145"/>
      <c r="M12" s="35"/>
      <c r="N12" s="35"/>
      <c r="O12" s="141">
        <v>0</v>
      </c>
      <c r="P12" s="141">
        <f>IF(C13=C40,0,1)</f>
        <v>0</v>
      </c>
      <c r="Q12" s="141">
        <f>IF(D13=D40,0,1)</f>
        <v>0</v>
      </c>
      <c r="R12" s="141">
        <f>IF(E13=E40,0,1)</f>
        <v>0</v>
      </c>
      <c r="S12" s="141">
        <f>IF(F13=F40,0,1)</f>
        <v>0</v>
      </c>
      <c r="T12" s="141">
        <f>IF(G13=G40,0,1)</f>
        <v>0</v>
      </c>
      <c r="U12" s="141">
        <f>IF(H13=H40,0,1)</f>
        <v>0</v>
      </c>
      <c r="V12" s="141">
        <f>IF(I13=I40,0,1)</f>
        <v>0</v>
      </c>
      <c r="W12" s="141">
        <f>IF(J13=J40,0,1)</f>
        <v>0</v>
      </c>
    </row>
    <row r="13" spans="1:23" ht="52.5" customHeight="1">
      <c r="A13" s="137" t="s">
        <v>228</v>
      </c>
      <c r="B13" s="138" t="s">
        <v>229</v>
      </c>
      <c r="C13" s="139">
        <f>C14+C16+C18+C20</f>
        <v>7</v>
      </c>
      <c r="D13" s="139">
        <f>D14+D16+D18+D20</f>
        <v>0</v>
      </c>
      <c r="E13" s="133">
        <f>E14+E16+E18+E20</f>
        <v>0</v>
      </c>
      <c r="F13" s="139">
        <f>F14+F16+F18+F20</f>
        <v>21</v>
      </c>
      <c r="G13" s="133">
        <f>G14+G16+G18+G20</f>
        <v>0</v>
      </c>
      <c r="H13" s="133">
        <f>H14+H16+H18+H20</f>
        <v>0</v>
      </c>
      <c r="I13" s="133">
        <f>I14+I16+I18+I20</f>
        <v>0</v>
      </c>
      <c r="J13" s="132">
        <f>SUM(J14,J16,J18,J20)</f>
        <v>28</v>
      </c>
      <c r="K13" s="133">
        <f t="shared" si="0"/>
        <v>0</v>
      </c>
      <c r="L13" s="140">
        <f>SUM(C13+D13+F13)</f>
        <v>28</v>
      </c>
      <c r="M13" s="35"/>
      <c r="N13" s="35"/>
      <c r="O13" s="141">
        <v>0</v>
      </c>
      <c r="P13" s="141">
        <f>IF(C40=C44,0,1)</f>
        <v>0</v>
      </c>
      <c r="Q13" s="141">
        <f>IF(D40=D44,0,1)</f>
        <v>0</v>
      </c>
      <c r="R13" s="141">
        <f>IF(E40=E44,0,1)</f>
        <v>0</v>
      </c>
      <c r="S13" s="141">
        <f>IF(F40=F44,0,1)</f>
        <v>0</v>
      </c>
      <c r="T13" s="141">
        <f>IF(G40=G44,0,1)</f>
        <v>0</v>
      </c>
      <c r="U13" s="141">
        <f>IF(H40=H44,0,1)</f>
        <v>0</v>
      </c>
      <c r="V13" s="141">
        <f>IF(I40=I44,0,1)</f>
        <v>0</v>
      </c>
      <c r="W13" s="141">
        <f>IF(J40=J44,0,1)</f>
        <v>0</v>
      </c>
    </row>
    <row r="14" spans="1:21" ht="15">
      <c r="A14" s="142" t="s">
        <v>230</v>
      </c>
      <c r="B14" s="143" t="s">
        <v>231</v>
      </c>
      <c r="C14" s="52">
        <v>0</v>
      </c>
      <c r="D14" s="52">
        <v>0</v>
      </c>
      <c r="E14" s="144">
        <v>0</v>
      </c>
      <c r="F14" s="52">
        <v>0</v>
      </c>
      <c r="G14" s="144">
        <v>0</v>
      </c>
      <c r="H14" s="144">
        <v>0</v>
      </c>
      <c r="I14" s="144">
        <v>0</v>
      </c>
      <c r="J14" s="132">
        <f aca="true" t="shared" si="2" ref="J14:J21">C14+D14+F14</f>
        <v>0</v>
      </c>
      <c r="K14" s="133">
        <f t="shared" si="0"/>
        <v>0</v>
      </c>
      <c r="L14" s="145"/>
      <c r="M14" s="35"/>
      <c r="N14" s="35"/>
      <c r="O14" s="35"/>
      <c r="P14" s="35"/>
      <c r="Q14" s="35"/>
      <c r="R14" s="35"/>
      <c r="S14" s="35"/>
      <c r="T14" s="35"/>
      <c r="U14" s="35"/>
    </row>
    <row r="15" spans="1:21" ht="15">
      <c r="A15" s="142"/>
      <c r="B15" s="143" t="s">
        <v>232</v>
      </c>
      <c r="C15" s="52">
        <v>0</v>
      </c>
      <c r="D15" s="52">
        <v>0</v>
      </c>
      <c r="E15" s="144">
        <v>0</v>
      </c>
      <c r="F15" s="52">
        <v>0</v>
      </c>
      <c r="G15" s="144">
        <v>0</v>
      </c>
      <c r="H15" s="144">
        <v>0</v>
      </c>
      <c r="I15" s="144">
        <v>0</v>
      </c>
      <c r="J15" s="132">
        <f t="shared" si="2"/>
        <v>0</v>
      </c>
      <c r="K15" s="133">
        <f t="shared" si="0"/>
        <v>0</v>
      </c>
      <c r="L15" s="145"/>
      <c r="M15" s="35"/>
      <c r="N15" s="35"/>
      <c r="O15" s="35"/>
      <c r="P15" s="35"/>
      <c r="Q15" s="35"/>
      <c r="R15" s="35"/>
      <c r="S15" s="35"/>
      <c r="T15" s="35"/>
      <c r="U15" s="35"/>
    </row>
    <row r="16" spans="1:12" ht="15">
      <c r="A16" s="142" t="s">
        <v>233</v>
      </c>
      <c r="B16" s="143" t="s">
        <v>234</v>
      </c>
      <c r="C16" s="52">
        <v>0</v>
      </c>
      <c r="D16" s="52">
        <v>0</v>
      </c>
      <c r="E16" s="144">
        <v>0</v>
      </c>
      <c r="F16" s="52">
        <v>0</v>
      </c>
      <c r="G16" s="144">
        <v>0</v>
      </c>
      <c r="H16" s="144">
        <v>0</v>
      </c>
      <c r="I16" s="144">
        <v>0</v>
      </c>
      <c r="J16" s="132">
        <f t="shared" si="2"/>
        <v>0</v>
      </c>
      <c r="K16" s="133">
        <f t="shared" si="0"/>
        <v>0</v>
      </c>
      <c r="L16" s="145"/>
    </row>
    <row r="17" spans="1:12" ht="15">
      <c r="A17" s="142"/>
      <c r="B17" s="143" t="s">
        <v>232</v>
      </c>
      <c r="C17" s="52">
        <v>0</v>
      </c>
      <c r="D17" s="52">
        <v>0</v>
      </c>
      <c r="E17" s="144">
        <v>0</v>
      </c>
      <c r="F17" s="52">
        <v>0</v>
      </c>
      <c r="G17" s="144">
        <v>0</v>
      </c>
      <c r="H17" s="144">
        <v>0</v>
      </c>
      <c r="I17" s="144">
        <v>0</v>
      </c>
      <c r="J17" s="132">
        <f t="shared" si="2"/>
        <v>0</v>
      </c>
      <c r="K17" s="133">
        <f t="shared" si="0"/>
        <v>0</v>
      </c>
      <c r="L17" s="145"/>
    </row>
    <row r="18" spans="1:12" ht="15">
      <c r="A18" s="142" t="s">
        <v>235</v>
      </c>
      <c r="B18" s="143" t="s">
        <v>236</v>
      </c>
      <c r="C18" s="52">
        <v>0</v>
      </c>
      <c r="D18" s="52">
        <v>0</v>
      </c>
      <c r="E18" s="144">
        <v>0</v>
      </c>
      <c r="F18" s="52">
        <v>2</v>
      </c>
      <c r="G18" s="144">
        <v>0</v>
      </c>
      <c r="H18" s="144">
        <v>0</v>
      </c>
      <c r="I18" s="144">
        <v>0</v>
      </c>
      <c r="J18" s="132">
        <f t="shared" si="2"/>
        <v>2</v>
      </c>
      <c r="K18" s="133">
        <f t="shared" si="0"/>
        <v>0</v>
      </c>
      <c r="L18" s="145"/>
    </row>
    <row r="19" spans="1:12" ht="15">
      <c r="A19" s="142"/>
      <c r="B19" s="143" t="s">
        <v>232</v>
      </c>
      <c r="C19" s="52">
        <v>0</v>
      </c>
      <c r="D19" s="52">
        <v>0</v>
      </c>
      <c r="E19" s="144">
        <v>0</v>
      </c>
      <c r="F19" s="52">
        <v>2</v>
      </c>
      <c r="G19" s="144">
        <v>0</v>
      </c>
      <c r="H19" s="144">
        <v>0</v>
      </c>
      <c r="I19" s="144">
        <v>0</v>
      </c>
      <c r="J19" s="132">
        <f t="shared" si="2"/>
        <v>2</v>
      </c>
      <c r="K19" s="133">
        <f t="shared" si="0"/>
        <v>0</v>
      </c>
      <c r="L19" s="145"/>
    </row>
    <row r="20" spans="1:12" ht="15">
      <c r="A20" s="142" t="s">
        <v>237</v>
      </c>
      <c r="B20" s="143" t="s">
        <v>238</v>
      </c>
      <c r="C20" s="52">
        <v>7</v>
      </c>
      <c r="D20" s="52">
        <v>0</v>
      </c>
      <c r="E20" s="144">
        <v>0</v>
      </c>
      <c r="F20" s="52">
        <v>19</v>
      </c>
      <c r="G20" s="144">
        <v>0</v>
      </c>
      <c r="H20" s="144">
        <v>0</v>
      </c>
      <c r="I20" s="144">
        <v>0</v>
      </c>
      <c r="J20" s="132">
        <f t="shared" si="2"/>
        <v>26</v>
      </c>
      <c r="K20" s="133">
        <f t="shared" si="0"/>
        <v>0</v>
      </c>
      <c r="L20" s="145"/>
    </row>
    <row r="21" spans="1:12" ht="15">
      <c r="A21" s="142"/>
      <c r="B21" s="143" t="s">
        <v>232</v>
      </c>
      <c r="C21" s="52">
        <v>3</v>
      </c>
      <c r="D21" s="52">
        <v>0</v>
      </c>
      <c r="E21" s="144">
        <v>0</v>
      </c>
      <c r="F21" s="52">
        <v>12</v>
      </c>
      <c r="G21" s="144">
        <v>0</v>
      </c>
      <c r="H21" s="144">
        <v>0</v>
      </c>
      <c r="I21" s="144">
        <v>0</v>
      </c>
      <c r="J21" s="132">
        <f t="shared" si="2"/>
        <v>15</v>
      </c>
      <c r="K21" s="133">
        <f t="shared" si="0"/>
        <v>0</v>
      </c>
      <c r="L21" s="145"/>
    </row>
    <row r="22" spans="1:12" ht="46.5" customHeight="1">
      <c r="A22" s="137" t="s">
        <v>51</v>
      </c>
      <c r="B22" s="138" t="s">
        <v>239</v>
      </c>
      <c r="C22" s="139">
        <f>SUM(C23:C24)</f>
        <v>0</v>
      </c>
      <c r="D22" s="139">
        <f>SUM(D23:D24)</f>
        <v>0</v>
      </c>
      <c r="E22" s="133">
        <f>SUM(E23:E24)</f>
        <v>0</v>
      </c>
      <c r="F22" s="139">
        <v>0</v>
      </c>
      <c r="G22" s="133">
        <f>SUM(G23:G24)</f>
        <v>0</v>
      </c>
      <c r="H22" s="139">
        <f>SUM(H23:H24)</f>
        <v>0</v>
      </c>
      <c r="I22" s="133">
        <f>SUM(I23:I24)</f>
        <v>0</v>
      </c>
      <c r="J22" s="132">
        <f>SUM(J23:J24)</f>
        <v>0</v>
      </c>
      <c r="K22" s="133">
        <f t="shared" si="0"/>
        <v>0</v>
      </c>
      <c r="L22" s="140">
        <f>SUM(C22+D22+F22)</f>
        <v>0</v>
      </c>
    </row>
    <row r="23" spans="1:12" ht="15">
      <c r="A23" s="142" t="s">
        <v>240</v>
      </c>
      <c r="B23" s="143" t="s">
        <v>241</v>
      </c>
      <c r="C23" s="52">
        <v>0</v>
      </c>
      <c r="D23" s="52">
        <v>0</v>
      </c>
      <c r="E23" s="144">
        <v>0</v>
      </c>
      <c r="F23" s="52">
        <v>0</v>
      </c>
      <c r="G23" s="144">
        <v>0</v>
      </c>
      <c r="H23" s="147">
        <v>0</v>
      </c>
      <c r="I23" s="144">
        <v>0</v>
      </c>
      <c r="J23" s="132">
        <f aca="true" t="shared" si="3" ref="J23:J24">C23+D23+F23</f>
        <v>0</v>
      </c>
      <c r="K23" s="133">
        <f t="shared" si="0"/>
        <v>0</v>
      </c>
      <c r="L23" s="145"/>
    </row>
    <row r="24" spans="1:12" ht="15">
      <c r="A24" s="142" t="s">
        <v>242</v>
      </c>
      <c r="B24" s="143" t="s">
        <v>243</v>
      </c>
      <c r="C24" s="52"/>
      <c r="D24" s="52">
        <v>0</v>
      </c>
      <c r="E24" s="144">
        <v>0</v>
      </c>
      <c r="F24" s="52">
        <v>0</v>
      </c>
      <c r="G24" s="144">
        <v>0</v>
      </c>
      <c r="H24" s="147">
        <v>0</v>
      </c>
      <c r="I24" s="144">
        <v>0</v>
      </c>
      <c r="J24" s="132">
        <f t="shared" si="3"/>
        <v>0</v>
      </c>
      <c r="K24" s="133">
        <f t="shared" si="0"/>
        <v>0</v>
      </c>
      <c r="L24" s="145"/>
    </row>
    <row r="25" spans="1:12" ht="41.25" customHeight="1">
      <c r="A25" s="148" t="s">
        <v>244</v>
      </c>
      <c r="B25" s="149" t="s">
        <v>245</v>
      </c>
      <c r="C25" s="139">
        <f>SUM(C26:C27)</f>
        <v>0</v>
      </c>
      <c r="D25" s="139">
        <f>SUM(D26:D27)</f>
        <v>0</v>
      </c>
      <c r="E25" s="133">
        <f>SUM(E26:E27)</f>
        <v>0</v>
      </c>
      <c r="F25" s="139">
        <f>SUM(F26:F27)</f>
        <v>0</v>
      </c>
      <c r="G25" s="133">
        <f>SUM(G26:G27)</f>
        <v>0</v>
      </c>
      <c r="H25" s="139">
        <f>SUM(H26:H27)</f>
        <v>0</v>
      </c>
      <c r="I25" s="133">
        <f>SUM(I26:I27)</f>
        <v>0</v>
      </c>
      <c r="J25" s="132">
        <f>SUM(J26:J27)</f>
        <v>0</v>
      </c>
      <c r="K25" s="133">
        <f t="shared" si="0"/>
        <v>0</v>
      </c>
      <c r="L25" s="140">
        <f>SUM(C25+D25+F25)</f>
        <v>0</v>
      </c>
    </row>
    <row r="26" spans="1:12" ht="30">
      <c r="A26" s="150" t="s">
        <v>246</v>
      </c>
      <c r="B26" s="151" t="s">
        <v>247</v>
      </c>
      <c r="C26" s="52"/>
      <c r="D26" s="52">
        <v>0</v>
      </c>
      <c r="E26" s="144">
        <v>0</v>
      </c>
      <c r="F26" s="52">
        <v>0</v>
      </c>
      <c r="G26" s="144">
        <v>0</v>
      </c>
      <c r="H26" s="147">
        <v>0</v>
      </c>
      <c r="I26" s="144">
        <v>0</v>
      </c>
      <c r="J26" s="132">
        <f aca="true" t="shared" si="4" ref="J26:J28">C26+D26+F26</f>
        <v>0</v>
      </c>
      <c r="K26" s="133">
        <f t="shared" si="0"/>
        <v>0</v>
      </c>
      <c r="L26" s="145"/>
    </row>
    <row r="27" spans="1:12" ht="15">
      <c r="A27" s="150" t="s">
        <v>248</v>
      </c>
      <c r="B27" s="151" t="s">
        <v>249</v>
      </c>
      <c r="C27" s="52"/>
      <c r="D27" s="52">
        <v>0</v>
      </c>
      <c r="E27" s="144">
        <v>0</v>
      </c>
      <c r="F27" s="52">
        <v>0</v>
      </c>
      <c r="G27" s="144">
        <v>0</v>
      </c>
      <c r="H27" s="147">
        <v>0</v>
      </c>
      <c r="I27" s="144">
        <v>0</v>
      </c>
      <c r="J27" s="132">
        <f t="shared" si="4"/>
        <v>0</v>
      </c>
      <c r="K27" s="133">
        <f t="shared" si="0"/>
        <v>0</v>
      </c>
      <c r="L27" s="145"/>
    </row>
    <row r="28" spans="1:12" ht="45">
      <c r="A28" s="150" t="s">
        <v>69</v>
      </c>
      <c r="B28" s="151" t="s">
        <v>250</v>
      </c>
      <c r="C28" s="52">
        <v>0</v>
      </c>
      <c r="D28" s="52">
        <v>0</v>
      </c>
      <c r="E28" s="144">
        <v>0</v>
      </c>
      <c r="F28" s="52">
        <v>1</v>
      </c>
      <c r="G28" s="144">
        <v>0</v>
      </c>
      <c r="H28" s="147">
        <v>0</v>
      </c>
      <c r="I28" s="144">
        <v>0</v>
      </c>
      <c r="J28" s="132">
        <f t="shared" si="4"/>
        <v>1</v>
      </c>
      <c r="K28" s="133">
        <f t="shared" si="0"/>
        <v>0</v>
      </c>
      <c r="L28" s="145"/>
    </row>
    <row r="29" spans="1:12" ht="48.75" customHeight="1">
      <c r="A29" s="137" t="s">
        <v>251</v>
      </c>
      <c r="B29" s="138" t="s">
        <v>252</v>
      </c>
      <c r="C29" s="139">
        <f>SUM(C30+C31+C32)</f>
        <v>3</v>
      </c>
      <c r="D29" s="139">
        <f>SUM(D30:D32)</f>
        <v>0</v>
      </c>
      <c r="E29" s="133">
        <f>SUM(E30:E32)</f>
        <v>0</v>
      </c>
      <c r="F29" s="139">
        <f>SUM(F30:F32)</f>
        <v>7</v>
      </c>
      <c r="G29" s="133">
        <f>SUM(G30:G32)</f>
        <v>0</v>
      </c>
      <c r="H29" s="139">
        <f>SUM(H30:H32)</f>
        <v>0</v>
      </c>
      <c r="I29" s="133">
        <f>SUM(I30:I32)</f>
        <v>0</v>
      </c>
      <c r="J29" s="132">
        <f>SUM(J30:J32)</f>
        <v>10</v>
      </c>
      <c r="K29" s="133">
        <f t="shared" si="0"/>
        <v>0</v>
      </c>
      <c r="L29" s="140">
        <f>SUM(C29+D29+F29)</f>
        <v>10</v>
      </c>
    </row>
    <row r="30" spans="1:12" ht="15">
      <c r="A30" s="142" t="s">
        <v>253</v>
      </c>
      <c r="B30" s="143" t="s">
        <v>254</v>
      </c>
      <c r="C30" s="52">
        <v>0</v>
      </c>
      <c r="D30" s="52">
        <v>0</v>
      </c>
      <c r="E30" s="144">
        <v>0</v>
      </c>
      <c r="F30" s="52">
        <v>3</v>
      </c>
      <c r="G30" s="144">
        <v>0</v>
      </c>
      <c r="H30" s="147">
        <v>0</v>
      </c>
      <c r="I30" s="144">
        <v>0</v>
      </c>
      <c r="J30" s="132">
        <f aca="true" t="shared" si="5" ref="J30:J34">C30+D30+F30</f>
        <v>3</v>
      </c>
      <c r="K30" s="133">
        <f t="shared" si="0"/>
        <v>0</v>
      </c>
      <c r="L30" s="145"/>
    </row>
    <row r="31" spans="1:12" ht="15">
      <c r="A31" s="142" t="s">
        <v>255</v>
      </c>
      <c r="B31" s="143" t="s">
        <v>256</v>
      </c>
      <c r="C31" s="52">
        <v>1</v>
      </c>
      <c r="D31" s="52">
        <v>0</v>
      </c>
      <c r="E31" s="144">
        <v>0</v>
      </c>
      <c r="F31" s="52">
        <v>2</v>
      </c>
      <c r="G31" s="144">
        <v>0</v>
      </c>
      <c r="H31" s="147">
        <v>0</v>
      </c>
      <c r="I31" s="144">
        <v>0</v>
      </c>
      <c r="J31" s="132">
        <f t="shared" si="5"/>
        <v>3</v>
      </c>
      <c r="K31" s="133">
        <f t="shared" si="0"/>
        <v>0</v>
      </c>
      <c r="L31" s="145"/>
    </row>
    <row r="32" spans="1:12" ht="15">
      <c r="A32" s="142" t="s">
        <v>257</v>
      </c>
      <c r="B32" s="143" t="s">
        <v>258</v>
      </c>
      <c r="C32" s="52">
        <v>2</v>
      </c>
      <c r="D32" s="52">
        <v>0</v>
      </c>
      <c r="E32" s="144">
        <v>0</v>
      </c>
      <c r="F32" s="52">
        <v>2</v>
      </c>
      <c r="G32" s="144">
        <v>0</v>
      </c>
      <c r="H32" s="147">
        <v>0</v>
      </c>
      <c r="I32" s="144">
        <v>0</v>
      </c>
      <c r="J32" s="132">
        <f t="shared" si="5"/>
        <v>4</v>
      </c>
      <c r="K32" s="133">
        <f t="shared" si="0"/>
        <v>0</v>
      </c>
      <c r="L32" s="145"/>
    </row>
    <row r="33" spans="1:12" ht="30">
      <c r="A33" s="142" t="s">
        <v>71</v>
      </c>
      <c r="B33" s="143" t="s">
        <v>259</v>
      </c>
      <c r="C33" s="52">
        <v>3</v>
      </c>
      <c r="D33" s="52">
        <v>0</v>
      </c>
      <c r="E33" s="144">
        <v>0</v>
      </c>
      <c r="F33" s="52">
        <v>2</v>
      </c>
      <c r="G33" s="144">
        <v>0</v>
      </c>
      <c r="H33" s="147">
        <v>0</v>
      </c>
      <c r="I33" s="144">
        <v>0</v>
      </c>
      <c r="J33" s="132">
        <f t="shared" si="5"/>
        <v>5</v>
      </c>
      <c r="K33" s="133">
        <f t="shared" si="0"/>
        <v>0</v>
      </c>
      <c r="L33" s="152">
        <f>SUM(C33+D33+F33)</f>
        <v>5</v>
      </c>
    </row>
    <row r="34" spans="1:12" ht="15">
      <c r="A34" s="142" t="s">
        <v>73</v>
      </c>
      <c r="B34" s="143" t="s">
        <v>260</v>
      </c>
      <c r="C34" s="52">
        <v>0</v>
      </c>
      <c r="D34" s="52">
        <v>0</v>
      </c>
      <c r="E34" s="144">
        <v>0</v>
      </c>
      <c r="F34" s="52">
        <v>0</v>
      </c>
      <c r="G34" s="144">
        <v>0</v>
      </c>
      <c r="H34" s="147">
        <v>0</v>
      </c>
      <c r="I34" s="144">
        <v>0</v>
      </c>
      <c r="J34" s="132">
        <f t="shared" si="5"/>
        <v>0</v>
      </c>
      <c r="K34" s="133">
        <f t="shared" si="0"/>
        <v>0</v>
      </c>
      <c r="L34" s="145"/>
    </row>
    <row r="35" spans="1:12" ht="38.25" customHeight="1">
      <c r="A35" s="137" t="s">
        <v>261</v>
      </c>
      <c r="B35" s="138" t="s">
        <v>262</v>
      </c>
      <c r="C35" s="139">
        <f>SUM(C36:C39)</f>
        <v>1</v>
      </c>
      <c r="D35" s="139">
        <f>SUM(D36:D39)</f>
        <v>0</v>
      </c>
      <c r="E35" s="133">
        <v>0</v>
      </c>
      <c r="F35" s="139">
        <f>SUM(F36:F39)</f>
        <v>12</v>
      </c>
      <c r="G35" s="133">
        <f>SUM(G36:G39)</f>
        <v>0</v>
      </c>
      <c r="H35" s="139">
        <v>0</v>
      </c>
      <c r="I35" s="133">
        <f>SUM(I36:I39)</f>
        <v>0</v>
      </c>
      <c r="J35" s="132">
        <f>SUM(J36:J39)</f>
        <v>13</v>
      </c>
      <c r="K35" s="133">
        <f t="shared" si="0"/>
        <v>0</v>
      </c>
      <c r="L35" s="140">
        <f>SUM(C35+D35+F35)</f>
        <v>13</v>
      </c>
    </row>
    <row r="36" spans="1:12" ht="15">
      <c r="A36" s="142" t="s">
        <v>263</v>
      </c>
      <c r="B36" s="143" t="s">
        <v>264</v>
      </c>
      <c r="C36" s="52">
        <v>1</v>
      </c>
      <c r="D36" s="52">
        <v>0</v>
      </c>
      <c r="E36" s="144">
        <v>0</v>
      </c>
      <c r="F36" s="52">
        <v>5</v>
      </c>
      <c r="G36" s="144">
        <v>0</v>
      </c>
      <c r="H36" s="147">
        <v>0</v>
      </c>
      <c r="I36" s="144">
        <v>0</v>
      </c>
      <c r="J36" s="132">
        <f aca="true" t="shared" si="6" ref="J36:J39">C36+D36+F36</f>
        <v>6</v>
      </c>
      <c r="K36" s="133">
        <f t="shared" si="0"/>
        <v>0</v>
      </c>
      <c r="L36" s="145"/>
    </row>
    <row r="37" spans="1:12" ht="15">
      <c r="A37" s="142" t="s">
        <v>265</v>
      </c>
      <c r="B37" s="143" t="s">
        <v>254</v>
      </c>
      <c r="C37" s="52">
        <v>0</v>
      </c>
      <c r="D37" s="52">
        <v>0</v>
      </c>
      <c r="E37" s="144">
        <v>0</v>
      </c>
      <c r="F37" s="52">
        <v>3</v>
      </c>
      <c r="G37" s="144">
        <v>0</v>
      </c>
      <c r="H37" s="147">
        <v>0</v>
      </c>
      <c r="I37" s="144">
        <v>0</v>
      </c>
      <c r="J37" s="132">
        <f t="shared" si="6"/>
        <v>3</v>
      </c>
      <c r="K37" s="133">
        <f t="shared" si="0"/>
        <v>0</v>
      </c>
      <c r="L37" s="145"/>
    </row>
    <row r="38" spans="1:12" ht="15">
      <c r="A38" s="142" t="s">
        <v>266</v>
      </c>
      <c r="B38" s="143" t="s">
        <v>256</v>
      </c>
      <c r="C38" s="52">
        <v>0</v>
      </c>
      <c r="D38" s="52">
        <v>0</v>
      </c>
      <c r="E38" s="144">
        <v>0</v>
      </c>
      <c r="F38" s="52">
        <v>4</v>
      </c>
      <c r="G38" s="144">
        <v>0</v>
      </c>
      <c r="H38" s="147">
        <v>0</v>
      </c>
      <c r="I38" s="144">
        <v>0</v>
      </c>
      <c r="J38" s="132">
        <f t="shared" si="6"/>
        <v>4</v>
      </c>
      <c r="K38" s="133">
        <f t="shared" si="0"/>
        <v>0</v>
      </c>
      <c r="L38" s="145"/>
    </row>
    <row r="39" spans="1:12" ht="15">
      <c r="A39" s="142" t="s">
        <v>267</v>
      </c>
      <c r="B39" s="143" t="s">
        <v>258</v>
      </c>
      <c r="C39" s="52">
        <v>0</v>
      </c>
      <c r="D39" s="52">
        <v>0</v>
      </c>
      <c r="E39" s="144">
        <v>0</v>
      </c>
      <c r="F39" s="52">
        <v>0</v>
      </c>
      <c r="G39" s="144">
        <v>0</v>
      </c>
      <c r="H39" s="147">
        <v>0</v>
      </c>
      <c r="I39" s="144">
        <v>0</v>
      </c>
      <c r="J39" s="132">
        <f t="shared" si="6"/>
        <v>0</v>
      </c>
      <c r="K39" s="133">
        <f t="shared" si="0"/>
        <v>0</v>
      </c>
      <c r="L39" s="145"/>
    </row>
    <row r="40" spans="1:12" ht="54" customHeight="1">
      <c r="A40" s="137" t="s">
        <v>75</v>
      </c>
      <c r="B40" s="138" t="s">
        <v>268</v>
      </c>
      <c r="C40" s="139">
        <f>SUM(C41:C43)</f>
        <v>7</v>
      </c>
      <c r="D40" s="139">
        <f>SUM(D41:D43)</f>
        <v>0</v>
      </c>
      <c r="E40" s="133">
        <f>SUM(E41:E43)</f>
        <v>0</v>
      </c>
      <c r="F40" s="139">
        <f>SUM(F41:F43)</f>
        <v>21</v>
      </c>
      <c r="G40" s="133">
        <f>SUM(G41:G43)</f>
        <v>0</v>
      </c>
      <c r="H40" s="139">
        <f>SUM(H41:H43)</f>
        <v>0</v>
      </c>
      <c r="I40" s="133">
        <f>SUM(I41:I43)</f>
        <v>0</v>
      </c>
      <c r="J40" s="132">
        <f>SUM(J41:J43)</f>
        <v>28</v>
      </c>
      <c r="K40" s="133">
        <f t="shared" si="0"/>
        <v>0</v>
      </c>
      <c r="L40" s="140">
        <f>SUM(C40+D40+F40)</f>
        <v>28</v>
      </c>
    </row>
    <row r="41" spans="1:12" ht="15">
      <c r="A41" s="142" t="s">
        <v>269</v>
      </c>
      <c r="B41" s="143" t="s">
        <v>270</v>
      </c>
      <c r="C41" s="52">
        <v>2</v>
      </c>
      <c r="D41" s="52">
        <v>0</v>
      </c>
      <c r="E41" s="144">
        <v>0</v>
      </c>
      <c r="F41" s="52">
        <v>6</v>
      </c>
      <c r="G41" s="144">
        <v>0</v>
      </c>
      <c r="H41" s="144">
        <v>0</v>
      </c>
      <c r="I41" s="144">
        <v>0</v>
      </c>
      <c r="J41" s="132">
        <f aca="true" t="shared" si="7" ref="J41:J43">C41+D41+F41</f>
        <v>8</v>
      </c>
      <c r="K41" s="133">
        <f t="shared" si="0"/>
        <v>0</v>
      </c>
      <c r="L41" s="145"/>
    </row>
    <row r="42" spans="1:12" ht="15">
      <c r="A42" s="142" t="s">
        <v>271</v>
      </c>
      <c r="B42" s="143" t="s">
        <v>272</v>
      </c>
      <c r="C42" s="52">
        <v>5</v>
      </c>
      <c r="D42" s="52">
        <v>0</v>
      </c>
      <c r="E42" s="144">
        <v>0</v>
      </c>
      <c r="F42" s="52">
        <v>15</v>
      </c>
      <c r="G42" s="144">
        <v>0</v>
      </c>
      <c r="H42" s="144">
        <v>0</v>
      </c>
      <c r="I42" s="144">
        <v>0</v>
      </c>
      <c r="J42" s="132">
        <f t="shared" si="7"/>
        <v>20</v>
      </c>
      <c r="K42" s="133">
        <f t="shared" si="0"/>
        <v>0</v>
      </c>
      <c r="L42" s="145"/>
    </row>
    <row r="43" spans="1:12" ht="13.5" customHeight="1">
      <c r="A43" s="142" t="s">
        <v>273</v>
      </c>
      <c r="B43" s="143" t="s">
        <v>274</v>
      </c>
      <c r="C43" s="52">
        <v>0</v>
      </c>
      <c r="D43" s="52">
        <v>0</v>
      </c>
      <c r="E43" s="144">
        <v>0</v>
      </c>
      <c r="F43" s="52">
        <v>0</v>
      </c>
      <c r="G43" s="144">
        <v>0</v>
      </c>
      <c r="H43" s="144">
        <v>0</v>
      </c>
      <c r="I43" s="144">
        <v>0</v>
      </c>
      <c r="J43" s="132">
        <f t="shared" si="7"/>
        <v>0</v>
      </c>
      <c r="K43" s="133">
        <f t="shared" si="0"/>
        <v>0</v>
      </c>
      <c r="L43" s="145"/>
    </row>
    <row r="44" spans="1:12" ht="53.25" customHeight="1">
      <c r="A44" s="137" t="s">
        <v>77</v>
      </c>
      <c r="B44" s="138" t="s">
        <v>275</v>
      </c>
      <c r="C44" s="139">
        <f>SUM(C45:C46)</f>
        <v>7</v>
      </c>
      <c r="D44" s="139">
        <f>SUM(D45:D46)</f>
        <v>0</v>
      </c>
      <c r="E44" s="133">
        <f>SUM(E45:E46)</f>
        <v>0</v>
      </c>
      <c r="F44" s="139">
        <f>SUM(F45:F46)</f>
        <v>21</v>
      </c>
      <c r="G44" s="133">
        <f>SUM(G45:G46)</f>
        <v>0</v>
      </c>
      <c r="H44" s="139">
        <f>SUM(H45:H46)</f>
        <v>0</v>
      </c>
      <c r="I44" s="133">
        <f>SUM(I45:I46)</f>
        <v>0</v>
      </c>
      <c r="J44" s="132">
        <f>SUM(J45:J46)</f>
        <v>28</v>
      </c>
      <c r="K44" s="133">
        <f t="shared" si="0"/>
        <v>0</v>
      </c>
      <c r="L44" s="140">
        <f>SUM(C44+D44+F44)</f>
        <v>28</v>
      </c>
    </row>
    <row r="45" spans="1:12" ht="15">
      <c r="A45" s="142" t="s">
        <v>276</v>
      </c>
      <c r="B45" s="143" t="s">
        <v>277</v>
      </c>
      <c r="C45" s="52">
        <v>5</v>
      </c>
      <c r="D45" s="52">
        <v>0</v>
      </c>
      <c r="E45" s="144">
        <v>0</v>
      </c>
      <c r="F45" s="52">
        <v>17</v>
      </c>
      <c r="G45" s="144">
        <v>0</v>
      </c>
      <c r="H45" s="144">
        <v>0</v>
      </c>
      <c r="I45" s="144">
        <v>0</v>
      </c>
      <c r="J45" s="132">
        <f aca="true" t="shared" si="8" ref="J45:J46">C45+D45+F45</f>
        <v>22</v>
      </c>
      <c r="K45" s="133">
        <f t="shared" si="0"/>
        <v>0</v>
      </c>
      <c r="L45" s="145"/>
    </row>
    <row r="46" spans="1:12" ht="15">
      <c r="A46" s="142" t="s">
        <v>278</v>
      </c>
      <c r="B46" s="143" t="s">
        <v>279</v>
      </c>
      <c r="C46" s="52">
        <v>2</v>
      </c>
      <c r="D46" s="52">
        <v>0</v>
      </c>
      <c r="E46" s="144">
        <v>0</v>
      </c>
      <c r="F46" s="52">
        <v>4</v>
      </c>
      <c r="G46" s="144">
        <v>0</v>
      </c>
      <c r="H46" s="144">
        <v>0</v>
      </c>
      <c r="I46" s="144">
        <v>0</v>
      </c>
      <c r="J46" s="132">
        <f t="shared" si="8"/>
        <v>6</v>
      </c>
      <c r="K46" s="133">
        <f t="shared" si="0"/>
        <v>0</v>
      </c>
      <c r="L46" s="145"/>
    </row>
    <row r="47" spans="1:12" ht="12.75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1:12" ht="15.75">
      <c r="A48" s="91"/>
      <c r="B48" s="22" t="s">
        <v>17</v>
      </c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1:12" ht="8.25" customHeight="1">
      <c r="A49" s="91"/>
      <c r="B49" s="22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1:12" ht="15.75">
      <c r="A50" s="91"/>
      <c r="B50" s="22" t="s">
        <v>280</v>
      </c>
      <c r="C50" s="90" t="s">
        <v>19</v>
      </c>
      <c r="D50" s="90"/>
      <c r="E50" s="24" t="s">
        <v>20</v>
      </c>
      <c r="F50" s="25" t="s">
        <v>128</v>
      </c>
      <c r="G50" s="91" t="s">
        <v>129</v>
      </c>
      <c r="H50" s="91"/>
      <c r="I50" s="91"/>
      <c r="J50" s="91"/>
      <c r="K50" s="91"/>
      <c r="L50" s="91"/>
    </row>
    <row r="51" spans="1:12" ht="10.5" customHeight="1">
      <c r="A51" s="91"/>
      <c r="B51" s="27" t="s">
        <v>21</v>
      </c>
      <c r="C51" s="28" t="s">
        <v>22</v>
      </c>
      <c r="D51" s="28"/>
      <c r="E51" s="22"/>
      <c r="F51" s="29"/>
      <c r="G51" s="91"/>
      <c r="H51" s="22"/>
      <c r="I51" s="91"/>
      <c r="J51" s="91"/>
      <c r="K51" s="91"/>
      <c r="L51" s="91"/>
    </row>
    <row r="52" spans="1:12" ht="15.75">
      <c r="A52" s="91"/>
      <c r="B52" s="22" t="s">
        <v>281</v>
      </c>
      <c r="C52" s="90" t="s">
        <v>19</v>
      </c>
      <c r="D52" s="90"/>
      <c r="E52" s="24" t="s">
        <v>282</v>
      </c>
      <c r="F52" s="25" t="s">
        <v>128</v>
      </c>
      <c r="G52" s="91" t="s">
        <v>191</v>
      </c>
      <c r="H52" s="91"/>
      <c r="I52" s="91"/>
      <c r="J52" s="91"/>
      <c r="K52" s="91"/>
      <c r="L52" s="91"/>
    </row>
    <row r="53" spans="1:12" ht="10.5" customHeight="1">
      <c r="A53" s="91"/>
      <c r="B53" s="22" t="s">
        <v>25</v>
      </c>
      <c r="C53" s="28" t="s">
        <v>22</v>
      </c>
      <c r="D53" s="28"/>
      <c r="F53" s="25"/>
      <c r="G53" s="91"/>
      <c r="H53" s="91"/>
      <c r="I53" s="91"/>
      <c r="J53" s="91"/>
      <c r="K53" s="91"/>
      <c r="L53" s="91"/>
    </row>
    <row r="54" spans="1:12" ht="15.75">
      <c r="A54" s="91"/>
      <c r="B54" s="22" t="s">
        <v>283</v>
      </c>
      <c r="C54" s="90" t="s">
        <v>19</v>
      </c>
      <c r="D54" s="90"/>
      <c r="E54" s="24" t="s">
        <v>131</v>
      </c>
      <c r="F54" s="25" t="s">
        <v>128</v>
      </c>
      <c r="G54" s="91" t="s">
        <v>132</v>
      </c>
      <c r="H54" s="91"/>
      <c r="I54" s="91"/>
      <c r="J54" s="91"/>
      <c r="K54" s="91"/>
      <c r="L54" s="91"/>
    </row>
    <row r="55" spans="1:12" ht="15.75">
      <c r="A55" s="91"/>
      <c r="B55" s="22"/>
      <c r="C55" s="28" t="s">
        <v>22</v>
      </c>
      <c r="D55" s="28"/>
      <c r="E55" s="24" t="s">
        <v>133</v>
      </c>
      <c r="F55" s="25"/>
      <c r="G55" s="91"/>
      <c r="H55" s="91"/>
      <c r="I55" s="91"/>
      <c r="J55" s="91"/>
      <c r="K55" s="91"/>
      <c r="L55" s="91"/>
    </row>
    <row r="56" spans="1:12" ht="15.75">
      <c r="A56" s="91"/>
      <c r="B56" s="22"/>
      <c r="C56" s="90"/>
      <c r="D56" s="92"/>
      <c r="E56" s="24" t="s">
        <v>134</v>
      </c>
      <c r="F56" s="25"/>
      <c r="G56" s="91"/>
      <c r="H56" s="91"/>
      <c r="I56" s="91"/>
      <c r="J56" s="91"/>
      <c r="K56" s="91"/>
      <c r="L56" s="91"/>
    </row>
    <row r="57" spans="1:12" ht="12" customHeight="1">
      <c r="A57" s="91"/>
      <c r="B57" s="93" t="s">
        <v>25</v>
      </c>
      <c r="C57" s="35"/>
      <c r="D57" s="28"/>
      <c r="F57" s="91"/>
      <c r="G57" s="22" t="s">
        <v>26</v>
      </c>
      <c r="H57" s="91"/>
      <c r="I57" s="91"/>
      <c r="J57" s="91"/>
      <c r="K57" s="91"/>
      <c r="L57" s="91"/>
    </row>
  </sheetData>
  <sheetProtection selectLockedCells="1" selectUnlockedCells="1"/>
  <mergeCells count="25">
    <mergeCell ref="I1:K1"/>
    <mergeCell ref="A2:K2"/>
    <mergeCell ref="A3:K3"/>
    <mergeCell ref="A4:A7"/>
    <mergeCell ref="B4:B7"/>
    <mergeCell ref="C4:K4"/>
    <mergeCell ref="D5:E5"/>
    <mergeCell ref="F5:G5"/>
    <mergeCell ref="H5:I5"/>
    <mergeCell ref="J5:K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C50:D50"/>
    <mergeCell ref="C51:D51"/>
    <mergeCell ref="C52:D52"/>
    <mergeCell ref="C53:D53"/>
    <mergeCell ref="C54:D54"/>
    <mergeCell ref="C55:D55"/>
  </mergeCells>
  <printOptions horizontalCentered="1"/>
  <pageMargins left="0.31527777777777777" right="0.15763888888888888" top="0.15763888888888888" bottom="0.15763888888888888" header="0.5118055555555555" footer="0.5118055555555555"/>
  <pageSetup horizontalDpi="300" verticalDpi="300" orientation="landscape" paperSize="9" scale="75"/>
  <rowBreaks count="1" manualBreakCount="1">
    <brk id="27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2022-06-30T09:21:02Z</cp:lastPrinted>
  <dcterms:modified xsi:type="dcterms:W3CDTF">2022-06-30T09:22:47Z</dcterms:modified>
  <cp:category/>
  <cp:version/>
  <cp:contentType/>
  <cp:contentStatus/>
  <cp:revision>2</cp:revision>
</cp:coreProperties>
</file>